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0240" windowHeight="1180"/>
  </bookViews>
  <sheets>
    <sheet name="Output" sheetId="4" r:id="rId1"/>
    <sheet name="Calculation" sheetId="1" r:id="rId2"/>
    <sheet name="Input" sheetId="6" r:id="rId3"/>
    <sheet name="Detailed Comments" sheetId="7" r:id="rId4"/>
  </sheets>
  <externalReferences>
    <externalReference r:id="rId5"/>
  </externalReferences>
  <definedNames>
    <definedName name="_xlnm._FilterDatabase" localSheetId="1" hidden="1">Calculation!$A$1:$BW$60</definedName>
    <definedName name="_xlnm._FilterDatabase" localSheetId="2" hidden="1">Input!$A$1:$T$52</definedName>
    <definedName name="Axis" localSheetId="2">OFFSET([1]Output!$H$7,0,0,COUNTIF([1]Output!$H$3:$H$1000,"*"))</definedName>
    <definedName name="Axis">OFFSET(Output!$H$7,0,0,COUNTIF(Output!$H$7:$H$998,"*"))</definedName>
    <definedName name="Eighth">OFFSET(Output!#REF!,0,0,COUNT(Output!$I$7:$I$998) )</definedName>
    <definedName name="Fifth">OFFSET(Output!#REF!,0,0,COUNT(Output!$I$7:$I$998) )</definedName>
    <definedName name="First" localSheetId="2">OFFSET([1]Output!$I$7,0,0,COUNT([1]Output!$I$7:$I$1000) )</definedName>
    <definedName name="First">OFFSET(Output!#REF!,0,0,COUNT(Output!$I$7:$I$998) )</definedName>
    <definedName name="Fourth" localSheetId="2">OFFSET([1]Output!$J$7,0,0,COUNT([1]Output!$J$7:$J$1000) )</definedName>
    <definedName name="Fourth">OFFSET(Output!#REF!,0,0,COUNT(Output!$J$7:$J$998) )</definedName>
    <definedName name="Second" localSheetId="2">OFFSET([1]Output!$K$7,0,0,COUNT([1]Output!$K$7:$K$1000))</definedName>
    <definedName name="Second">OFFSET(Output!$L$7,0,0,COUNT(Output!$L$7:$L$1000))</definedName>
    <definedName name="Third" localSheetId="2">OFFSET([1]Output!$L$7,0,0,COUNT([1]Output!$L$7:$L$1000))</definedName>
    <definedName name="Third">OFFSET(Output!$M$7,0,0,COUNT(Output!$M$7:$M$1000))</definedName>
  </definedNames>
  <calcPr calcId="145621"/>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2" i="1"/>
  <c r="O13" i="1" l="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C36" i="1"/>
  <c r="C44" i="1"/>
  <c r="B36" i="1"/>
  <c r="B44"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N7" i="4" l="1"/>
  <c r="AM2" i="1"/>
  <c r="AL2" i="1"/>
  <c r="AT2" i="1"/>
  <c r="AU2" i="1"/>
  <c r="AN2" i="1"/>
  <c r="AO2" i="1"/>
  <c r="AV2" i="1"/>
  <c r="AP2" i="1"/>
  <c r="AQ2" i="1"/>
  <c r="AR2" i="1"/>
  <c r="E2" i="1"/>
  <c r="D2" i="1"/>
  <c r="AA2" i="1" s="1"/>
  <c r="P2" i="1"/>
  <c r="F2" i="1"/>
  <c r="AC2" i="1" s="1"/>
  <c r="G2" i="1"/>
  <c r="AD2" i="1" s="1"/>
  <c r="H2" i="1"/>
  <c r="AE2" i="1" s="1"/>
  <c r="AF2" i="1"/>
  <c r="K2" i="1"/>
  <c r="AH2" i="1" s="1"/>
  <c r="L2" i="1"/>
  <c r="AI2" i="1" s="1"/>
  <c r="M2" i="1"/>
  <c r="N2" i="1"/>
  <c r="AK2" i="1" s="1"/>
  <c r="AM3" i="1"/>
  <c r="AL3" i="1"/>
  <c r="AT3" i="1"/>
  <c r="AU3" i="1"/>
  <c r="AN3" i="1"/>
  <c r="AO3" i="1"/>
  <c r="AV3" i="1"/>
  <c r="AP3" i="1"/>
  <c r="AQ3" i="1"/>
  <c r="AR3" i="1"/>
  <c r="E3" i="1"/>
  <c r="AB3" i="1" s="1"/>
  <c r="Q3" i="1"/>
  <c r="D3" i="1"/>
  <c r="AA3" i="1" s="1"/>
  <c r="P3" i="1"/>
  <c r="F3" i="1"/>
  <c r="AC3" i="1" s="1"/>
  <c r="G3" i="1"/>
  <c r="AD3" i="1" s="1"/>
  <c r="H3" i="1"/>
  <c r="AE3" i="1" s="1"/>
  <c r="K3" i="1"/>
  <c r="AH3" i="1" s="1"/>
  <c r="L3" i="1"/>
  <c r="AI3" i="1" s="1"/>
  <c r="M3" i="1"/>
  <c r="N3" i="1"/>
  <c r="AK3" i="1"/>
  <c r="AM4" i="1"/>
  <c r="AL4" i="1"/>
  <c r="AT4" i="1"/>
  <c r="AU4" i="1"/>
  <c r="AN4" i="1"/>
  <c r="AO4" i="1"/>
  <c r="AV4" i="1"/>
  <c r="AP4" i="1"/>
  <c r="AQ4" i="1"/>
  <c r="AR4" i="1"/>
  <c r="E4" i="1"/>
  <c r="Q4" i="1"/>
  <c r="D4" i="1"/>
  <c r="P4" i="1"/>
  <c r="F4" i="1"/>
  <c r="AC4" i="1" s="1"/>
  <c r="G4" i="1"/>
  <c r="H4" i="1"/>
  <c r="AE4" i="1" s="1"/>
  <c r="K4" i="1"/>
  <c r="AH4" i="1" s="1"/>
  <c r="L4" i="1"/>
  <c r="AI4" i="1" s="1"/>
  <c r="M4" i="1"/>
  <c r="N4" i="1"/>
  <c r="AK4" i="1" s="1"/>
  <c r="AM5" i="1"/>
  <c r="AL5" i="1"/>
  <c r="AT5" i="1"/>
  <c r="AU5" i="1"/>
  <c r="AN5" i="1"/>
  <c r="AO5" i="1"/>
  <c r="AV5" i="1"/>
  <c r="AP5" i="1"/>
  <c r="AQ5" i="1"/>
  <c r="AR5" i="1"/>
  <c r="E5" i="1"/>
  <c r="AB5" i="1" s="1"/>
  <c r="Q5" i="1"/>
  <c r="D5" i="1"/>
  <c r="P5" i="1"/>
  <c r="F5" i="1"/>
  <c r="AC5" i="1" s="1"/>
  <c r="G5" i="1"/>
  <c r="AD5" i="1" s="1"/>
  <c r="H5" i="1"/>
  <c r="AE5" i="1" s="1"/>
  <c r="K5" i="1"/>
  <c r="AH5" i="1" s="1"/>
  <c r="L5" i="1"/>
  <c r="AI5" i="1" s="1"/>
  <c r="M5" i="1"/>
  <c r="N5" i="1"/>
  <c r="AK5" i="1" s="1"/>
  <c r="AM6" i="1"/>
  <c r="AL6" i="1"/>
  <c r="AT6" i="1"/>
  <c r="AU6" i="1"/>
  <c r="AN6" i="1"/>
  <c r="AO6" i="1"/>
  <c r="AV6" i="1"/>
  <c r="AP6" i="1"/>
  <c r="AQ6" i="1"/>
  <c r="AR6" i="1"/>
  <c r="E6" i="1"/>
  <c r="Q6" i="1"/>
  <c r="D6" i="1"/>
  <c r="F6" i="1"/>
  <c r="AC6" i="1" s="1"/>
  <c r="G6" i="1"/>
  <c r="H6" i="1"/>
  <c r="AE6" i="1" s="1"/>
  <c r="K6" i="1"/>
  <c r="AH6" i="1" s="1"/>
  <c r="L6" i="1"/>
  <c r="AI6" i="1" s="1"/>
  <c r="M6" i="1"/>
  <c r="N6" i="1"/>
  <c r="AK6" i="1" s="1"/>
  <c r="AM7" i="1"/>
  <c r="AL7" i="1"/>
  <c r="AT7" i="1"/>
  <c r="AU7" i="1"/>
  <c r="AN7" i="1"/>
  <c r="AO7" i="1"/>
  <c r="AV7" i="1"/>
  <c r="AP7" i="1"/>
  <c r="AQ7" i="1"/>
  <c r="AR7" i="1"/>
  <c r="E7" i="1"/>
  <c r="Q7" i="1"/>
  <c r="D7" i="1"/>
  <c r="AA7" i="1" s="1"/>
  <c r="F7" i="1"/>
  <c r="AC7" i="1"/>
  <c r="G7" i="1"/>
  <c r="H7" i="1"/>
  <c r="AE7" i="1" s="1"/>
  <c r="K7" i="1"/>
  <c r="AH7" i="1" s="1"/>
  <c r="L7" i="1"/>
  <c r="AI7" i="1" s="1"/>
  <c r="M7" i="1"/>
  <c r="N7" i="1"/>
  <c r="AK7" i="1" s="1"/>
  <c r="AM8" i="1"/>
  <c r="AL8" i="1"/>
  <c r="AT8" i="1"/>
  <c r="AU8" i="1"/>
  <c r="AN8" i="1"/>
  <c r="AO8" i="1"/>
  <c r="AV8" i="1"/>
  <c r="AP8" i="1"/>
  <c r="AQ8" i="1"/>
  <c r="AR8" i="1"/>
  <c r="E8" i="1"/>
  <c r="Q8" i="1"/>
  <c r="D8" i="1"/>
  <c r="AA8" i="1"/>
  <c r="F8" i="1"/>
  <c r="AC8" i="1" s="1"/>
  <c r="G8" i="1"/>
  <c r="H8" i="1"/>
  <c r="AE8" i="1" s="1"/>
  <c r="K8" i="1"/>
  <c r="AH8" i="1" s="1"/>
  <c r="L8" i="1"/>
  <c r="AI8" i="1" s="1"/>
  <c r="M8" i="1"/>
  <c r="N8" i="1"/>
  <c r="AK8" i="1" s="1"/>
  <c r="AM9" i="1"/>
  <c r="AL9" i="1"/>
  <c r="AT9" i="1"/>
  <c r="AU9" i="1"/>
  <c r="AN9" i="1"/>
  <c r="AO9" i="1"/>
  <c r="AV9" i="1"/>
  <c r="AP9" i="1"/>
  <c r="AQ9" i="1"/>
  <c r="AR9" i="1"/>
  <c r="E9" i="1"/>
  <c r="Q9" i="1"/>
  <c r="D9" i="1"/>
  <c r="P9" i="1"/>
  <c r="F9" i="1"/>
  <c r="AC9" i="1" s="1"/>
  <c r="G9" i="1"/>
  <c r="AD9" i="1" s="1"/>
  <c r="H9" i="1"/>
  <c r="AE9" i="1" s="1"/>
  <c r="K9" i="1"/>
  <c r="AH9" i="1" s="1"/>
  <c r="L9" i="1"/>
  <c r="AI9" i="1" s="1"/>
  <c r="M9" i="1"/>
  <c r="N9" i="1"/>
  <c r="AK9" i="1" s="1"/>
  <c r="AM10" i="1"/>
  <c r="AL10" i="1"/>
  <c r="AT10" i="1"/>
  <c r="AU10" i="1"/>
  <c r="AN10" i="1"/>
  <c r="AO10" i="1"/>
  <c r="AV10" i="1"/>
  <c r="AP10" i="1"/>
  <c r="AQ10" i="1"/>
  <c r="AR10" i="1"/>
  <c r="E10" i="1"/>
  <c r="Q10" i="1"/>
  <c r="AB10" i="1" s="1"/>
  <c r="D10" i="1"/>
  <c r="F10" i="1"/>
  <c r="AC10" i="1" s="1"/>
  <c r="G10" i="1"/>
  <c r="H10" i="1"/>
  <c r="AE10" i="1" s="1"/>
  <c r="K10" i="1"/>
  <c r="AH10" i="1" s="1"/>
  <c r="L10" i="1"/>
  <c r="AI10" i="1" s="1"/>
  <c r="M10" i="1"/>
  <c r="N10" i="1"/>
  <c r="AK10" i="1" s="1"/>
  <c r="AM11" i="1"/>
  <c r="AL11" i="1"/>
  <c r="AT11" i="1"/>
  <c r="AU11" i="1"/>
  <c r="AN11" i="1"/>
  <c r="AO11" i="1"/>
  <c r="AV11" i="1"/>
  <c r="AP11" i="1"/>
  <c r="AQ11" i="1"/>
  <c r="AR11" i="1"/>
  <c r="E11" i="1"/>
  <c r="AB11" i="1" s="1"/>
  <c r="Q11" i="1"/>
  <c r="D11" i="1"/>
  <c r="P11" i="1"/>
  <c r="F11" i="1"/>
  <c r="AC11" i="1" s="1"/>
  <c r="G11" i="1"/>
  <c r="AD11" i="1" s="1"/>
  <c r="H11" i="1"/>
  <c r="AE11" i="1" s="1"/>
  <c r="K11" i="1"/>
  <c r="AH11" i="1" s="1"/>
  <c r="L11" i="1"/>
  <c r="AI11" i="1" s="1"/>
  <c r="M11" i="1"/>
  <c r="N11" i="1"/>
  <c r="AK11" i="1" s="1"/>
  <c r="AM12" i="1"/>
  <c r="AL12" i="1"/>
  <c r="AT12" i="1"/>
  <c r="AU12" i="1"/>
  <c r="AN12" i="1"/>
  <c r="AO12" i="1"/>
  <c r="AV12" i="1"/>
  <c r="AP12" i="1"/>
  <c r="AQ12" i="1"/>
  <c r="AR12" i="1"/>
  <c r="E12" i="1"/>
  <c r="AB12" i="1" s="1"/>
  <c r="Q12" i="1"/>
  <c r="D12" i="1"/>
  <c r="AA12" i="1" s="1"/>
  <c r="P12" i="1"/>
  <c r="F12" i="1"/>
  <c r="AC12" i="1" s="1"/>
  <c r="G12" i="1"/>
  <c r="AD12" i="1" s="1"/>
  <c r="H12" i="1"/>
  <c r="AE12" i="1" s="1"/>
  <c r="K12" i="1"/>
  <c r="AH12" i="1" s="1"/>
  <c r="L12" i="1"/>
  <c r="AI12" i="1" s="1"/>
  <c r="M12" i="1"/>
  <c r="N12" i="1"/>
  <c r="AK12" i="1" s="1"/>
  <c r="AM13" i="1"/>
  <c r="AL13" i="1"/>
  <c r="AT13" i="1"/>
  <c r="AU13" i="1"/>
  <c r="AN13" i="1"/>
  <c r="AO13" i="1"/>
  <c r="AV13" i="1"/>
  <c r="AP13" i="1"/>
  <c r="AQ13" i="1"/>
  <c r="AR13" i="1"/>
  <c r="AB13" i="1"/>
  <c r="Q13" i="1"/>
  <c r="AA13" i="1"/>
  <c r="P13" i="1"/>
  <c r="AC13" i="1"/>
  <c r="AD13" i="1"/>
  <c r="AE13" i="1"/>
  <c r="AH13" i="1"/>
  <c r="AI13" i="1"/>
  <c r="AK13" i="1"/>
  <c r="AM14" i="1"/>
  <c r="AL14" i="1"/>
  <c r="AT14" i="1"/>
  <c r="AU14" i="1"/>
  <c r="AN14" i="1"/>
  <c r="AO14" i="1"/>
  <c r="AV14" i="1"/>
  <c r="AP14" i="1"/>
  <c r="AQ14" i="1"/>
  <c r="AR14" i="1"/>
  <c r="AB14" i="1"/>
  <c r="Q14" i="1"/>
  <c r="AA14" i="1"/>
  <c r="P14" i="1"/>
  <c r="AC14" i="1"/>
  <c r="AD14" i="1"/>
  <c r="AE14" i="1"/>
  <c r="AH14" i="1"/>
  <c r="AI14" i="1"/>
  <c r="AJ14" i="1"/>
  <c r="AK14" i="1"/>
  <c r="AM15" i="1"/>
  <c r="AL15" i="1"/>
  <c r="AT15" i="1"/>
  <c r="AU15" i="1"/>
  <c r="AN15" i="1"/>
  <c r="AO15" i="1"/>
  <c r="AV15" i="1"/>
  <c r="AP15" i="1"/>
  <c r="AQ15" i="1"/>
  <c r="AR15" i="1"/>
  <c r="AB15" i="1"/>
  <c r="Q15" i="1"/>
  <c r="P15" i="1"/>
  <c r="AC15" i="1"/>
  <c r="AD15" i="1"/>
  <c r="AE15" i="1"/>
  <c r="AH15" i="1"/>
  <c r="AI15" i="1"/>
  <c r="AK15" i="1"/>
  <c r="AM16" i="1"/>
  <c r="AL16" i="1"/>
  <c r="AT16" i="1"/>
  <c r="AU16" i="1"/>
  <c r="AN16" i="1"/>
  <c r="AO16" i="1"/>
  <c r="AV16" i="1"/>
  <c r="AP16" i="1"/>
  <c r="AQ16" i="1"/>
  <c r="AR16" i="1"/>
  <c r="Q16" i="1"/>
  <c r="AB16" i="1" s="1"/>
  <c r="AA16" i="1"/>
  <c r="P16" i="1"/>
  <c r="AC16" i="1"/>
  <c r="AD16" i="1"/>
  <c r="AE16" i="1"/>
  <c r="AH16" i="1"/>
  <c r="AI16" i="1"/>
  <c r="AK16" i="1"/>
  <c r="AM17" i="1"/>
  <c r="AL17" i="1"/>
  <c r="AT17" i="1"/>
  <c r="AU17" i="1"/>
  <c r="AN17" i="1"/>
  <c r="AO17" i="1"/>
  <c r="AV17" i="1"/>
  <c r="AP17" i="1"/>
  <c r="AQ17" i="1"/>
  <c r="AR17" i="1"/>
  <c r="Q17" i="1"/>
  <c r="P17" i="1"/>
  <c r="AC17" i="1"/>
  <c r="AE17" i="1"/>
  <c r="AH17" i="1"/>
  <c r="AI17" i="1"/>
  <c r="AK17" i="1"/>
  <c r="AM18" i="1"/>
  <c r="AL18" i="1"/>
  <c r="AT18" i="1"/>
  <c r="AU18" i="1"/>
  <c r="AN18" i="1"/>
  <c r="AO18" i="1"/>
  <c r="AV18" i="1"/>
  <c r="AP18" i="1"/>
  <c r="AQ18" i="1"/>
  <c r="AR18" i="1"/>
  <c r="Q18" i="1"/>
  <c r="AB18" i="1" s="1"/>
  <c r="P18" i="1"/>
  <c r="AC18" i="1"/>
  <c r="AD18" i="1"/>
  <c r="AH18" i="1"/>
  <c r="AI18" i="1"/>
  <c r="AK18" i="1"/>
  <c r="AM19" i="1"/>
  <c r="AL19" i="1"/>
  <c r="AT19" i="1"/>
  <c r="AU19" i="1"/>
  <c r="AN19" i="1"/>
  <c r="AO19" i="1"/>
  <c r="AV19" i="1"/>
  <c r="AP19" i="1"/>
  <c r="AQ19" i="1"/>
  <c r="AR19" i="1"/>
  <c r="Q19" i="1"/>
  <c r="P19" i="1"/>
  <c r="AC19" i="1"/>
  <c r="AE19" i="1"/>
  <c r="AH19" i="1"/>
  <c r="AI19" i="1"/>
  <c r="AJ19" i="1"/>
  <c r="AK19" i="1"/>
  <c r="AM20" i="1"/>
  <c r="AL20" i="1"/>
  <c r="AT20" i="1"/>
  <c r="AU20" i="1"/>
  <c r="AN20" i="1"/>
  <c r="AO20" i="1"/>
  <c r="AV20" i="1"/>
  <c r="AP20" i="1"/>
  <c r="AQ20" i="1"/>
  <c r="AR20" i="1"/>
  <c r="Q20" i="1"/>
  <c r="AB20" i="1" s="1"/>
  <c r="AA20" i="1"/>
  <c r="P20" i="1"/>
  <c r="AC20" i="1"/>
  <c r="AH20" i="1"/>
  <c r="AI20" i="1"/>
  <c r="AJ20" i="1"/>
  <c r="AK20" i="1"/>
  <c r="AM21" i="1"/>
  <c r="AL21" i="1"/>
  <c r="AT21" i="1"/>
  <c r="AU21" i="1"/>
  <c r="AN21" i="1"/>
  <c r="AO21" i="1"/>
  <c r="AV21" i="1"/>
  <c r="AP21" i="1"/>
  <c r="AQ21" i="1"/>
  <c r="AR21" i="1"/>
  <c r="Q21" i="1"/>
  <c r="AB21" i="1" s="1"/>
  <c r="AA21" i="1"/>
  <c r="AC21" i="1"/>
  <c r="AH21" i="1"/>
  <c r="AI21" i="1"/>
  <c r="AJ21" i="1"/>
  <c r="AK21" i="1"/>
  <c r="AM22" i="1"/>
  <c r="AL22" i="1"/>
  <c r="AT22" i="1"/>
  <c r="AU22" i="1"/>
  <c r="AN22" i="1"/>
  <c r="AO22" i="1"/>
  <c r="AV22" i="1"/>
  <c r="AP22" i="1"/>
  <c r="AQ22" i="1"/>
  <c r="AR22" i="1"/>
  <c r="P22" i="1"/>
  <c r="AC22" i="1"/>
  <c r="AD22" i="1"/>
  <c r="AH22" i="1"/>
  <c r="AI22" i="1"/>
  <c r="AJ22" i="1"/>
  <c r="AK22" i="1"/>
  <c r="AM23" i="1"/>
  <c r="AL23" i="1"/>
  <c r="AT23" i="1"/>
  <c r="AU23" i="1"/>
  <c r="AN23" i="1"/>
  <c r="AO23" i="1"/>
  <c r="AV23" i="1"/>
  <c r="AP23" i="1"/>
  <c r="AQ23" i="1"/>
  <c r="AR23" i="1"/>
  <c r="Q23" i="1"/>
  <c r="P23" i="1"/>
  <c r="AC23" i="1"/>
  <c r="AE23" i="1"/>
  <c r="AH23" i="1"/>
  <c r="AI23" i="1"/>
  <c r="AJ23" i="1"/>
  <c r="AK23" i="1"/>
  <c r="AM24" i="1"/>
  <c r="AL24" i="1"/>
  <c r="AT24" i="1"/>
  <c r="AU24" i="1"/>
  <c r="AN24" i="1"/>
  <c r="AO24" i="1"/>
  <c r="AV24" i="1"/>
  <c r="AP24" i="1"/>
  <c r="AQ24" i="1"/>
  <c r="AR24" i="1"/>
  <c r="AA24" i="1"/>
  <c r="AC24" i="1"/>
  <c r="AE24" i="1"/>
  <c r="AH24" i="1"/>
  <c r="AI24" i="1"/>
  <c r="AJ24" i="1"/>
  <c r="AK24" i="1"/>
  <c r="AM25" i="1"/>
  <c r="AL25" i="1"/>
  <c r="AT25" i="1"/>
  <c r="AU25" i="1"/>
  <c r="AN25" i="1"/>
  <c r="AO25" i="1"/>
  <c r="AV25" i="1"/>
  <c r="AP25" i="1"/>
  <c r="AQ25" i="1"/>
  <c r="AR25" i="1"/>
  <c r="P25" i="1"/>
  <c r="AC25" i="1"/>
  <c r="AE25" i="1"/>
  <c r="AH25" i="1"/>
  <c r="AI25" i="1"/>
  <c r="AK25" i="1"/>
  <c r="AM26" i="1"/>
  <c r="AL26" i="1"/>
  <c r="AT26" i="1"/>
  <c r="AU26" i="1"/>
  <c r="AN26" i="1"/>
  <c r="AO26" i="1"/>
  <c r="AV26" i="1"/>
  <c r="AP26" i="1"/>
  <c r="AQ26" i="1"/>
  <c r="AR26" i="1"/>
  <c r="Q26" i="1"/>
  <c r="AA26" i="1"/>
  <c r="P26" i="1"/>
  <c r="AC26" i="1"/>
  <c r="AE26" i="1"/>
  <c r="AH26" i="1"/>
  <c r="AI26" i="1"/>
  <c r="AK26" i="1"/>
  <c r="AM27" i="1"/>
  <c r="AL27" i="1"/>
  <c r="AT27" i="1"/>
  <c r="AU27" i="1"/>
  <c r="AN27" i="1"/>
  <c r="AO27" i="1"/>
  <c r="AV27" i="1"/>
  <c r="AP27" i="1"/>
  <c r="AQ27" i="1"/>
  <c r="AR27" i="1"/>
  <c r="Q27" i="1"/>
  <c r="AA27" i="1"/>
  <c r="P27" i="1"/>
  <c r="AC27" i="1"/>
  <c r="AD27" i="1"/>
  <c r="AE27" i="1"/>
  <c r="AH27" i="1"/>
  <c r="AI27" i="1"/>
  <c r="AK27" i="1"/>
  <c r="AM28" i="1"/>
  <c r="AL28" i="1"/>
  <c r="AT28" i="1"/>
  <c r="AU28" i="1"/>
  <c r="AN28" i="1"/>
  <c r="AO28" i="1"/>
  <c r="AV28" i="1"/>
  <c r="AP28" i="1"/>
  <c r="AQ28" i="1"/>
  <c r="AR28" i="1"/>
  <c r="Q28" i="1"/>
  <c r="AA28" i="1"/>
  <c r="AC28" i="1"/>
  <c r="AD28" i="1"/>
  <c r="AE28" i="1"/>
  <c r="AH28" i="1"/>
  <c r="AI28" i="1"/>
  <c r="AK28" i="1"/>
  <c r="AM29" i="1"/>
  <c r="AL29" i="1"/>
  <c r="AT29" i="1"/>
  <c r="AU29" i="1"/>
  <c r="AN29" i="1"/>
  <c r="AO29" i="1"/>
  <c r="AV29" i="1"/>
  <c r="AP29" i="1"/>
  <c r="AQ29" i="1"/>
  <c r="AR29" i="1"/>
  <c r="AB29" i="1"/>
  <c r="Q29" i="1"/>
  <c r="AA29" i="1"/>
  <c r="P29" i="1"/>
  <c r="AC29" i="1"/>
  <c r="AD29" i="1"/>
  <c r="AE29" i="1"/>
  <c r="AH29" i="1"/>
  <c r="AI29" i="1"/>
  <c r="AK29" i="1"/>
  <c r="AM30" i="1"/>
  <c r="AL30" i="1"/>
  <c r="AT30" i="1"/>
  <c r="AU30" i="1"/>
  <c r="AN30" i="1"/>
  <c r="AO30" i="1"/>
  <c r="AV30" i="1"/>
  <c r="AP30" i="1"/>
  <c r="AQ30" i="1"/>
  <c r="AR30" i="1"/>
  <c r="Q30" i="1"/>
  <c r="AA30" i="1"/>
  <c r="AC30" i="1"/>
  <c r="AD30" i="1"/>
  <c r="AE30" i="1"/>
  <c r="AH30" i="1"/>
  <c r="AI30" i="1"/>
  <c r="AK30" i="1"/>
  <c r="AM31" i="1"/>
  <c r="AL31" i="1"/>
  <c r="AT31" i="1"/>
  <c r="AU31" i="1"/>
  <c r="AN31" i="1"/>
  <c r="AO31" i="1"/>
  <c r="AV31" i="1"/>
  <c r="AP31" i="1"/>
  <c r="AQ31" i="1"/>
  <c r="AR31" i="1"/>
  <c r="Q31" i="1"/>
  <c r="P31" i="1"/>
  <c r="AC31" i="1"/>
  <c r="AD31" i="1"/>
  <c r="AE31" i="1"/>
  <c r="AH31" i="1"/>
  <c r="AI31" i="1"/>
  <c r="AK31" i="1"/>
  <c r="AM32" i="1"/>
  <c r="AL32" i="1"/>
  <c r="AT32" i="1"/>
  <c r="AU32" i="1"/>
  <c r="AN32" i="1"/>
  <c r="AO32" i="1"/>
  <c r="AV32" i="1"/>
  <c r="AP32" i="1"/>
  <c r="AQ32" i="1"/>
  <c r="AR32" i="1"/>
  <c r="AB32" i="1"/>
  <c r="Q32" i="1"/>
  <c r="AC32" i="1"/>
  <c r="AD32" i="1"/>
  <c r="AE32" i="1"/>
  <c r="AH32" i="1"/>
  <c r="AI32" i="1"/>
  <c r="AK32" i="1"/>
  <c r="AM33" i="1"/>
  <c r="AL33" i="1"/>
  <c r="AT33" i="1"/>
  <c r="AU33" i="1"/>
  <c r="AN33" i="1"/>
  <c r="AO33" i="1"/>
  <c r="AV33" i="1"/>
  <c r="AP33" i="1"/>
  <c r="AQ33" i="1"/>
  <c r="AR33" i="1"/>
  <c r="Q33" i="1"/>
  <c r="P33" i="1"/>
  <c r="AC33" i="1"/>
  <c r="AE33" i="1"/>
  <c r="AH33" i="1"/>
  <c r="AI33" i="1"/>
  <c r="AK33" i="1"/>
  <c r="AM34" i="1"/>
  <c r="AL34" i="1"/>
  <c r="AT34" i="1"/>
  <c r="AU34" i="1"/>
  <c r="AN34" i="1"/>
  <c r="AO34" i="1"/>
  <c r="AV34" i="1"/>
  <c r="AP34" i="1"/>
  <c r="AQ34" i="1"/>
  <c r="AR34" i="1"/>
  <c r="AB34" i="1"/>
  <c r="Q34" i="1"/>
  <c r="P34" i="1"/>
  <c r="AC34" i="1"/>
  <c r="AD34" i="1"/>
  <c r="AE34" i="1"/>
  <c r="AH34" i="1"/>
  <c r="AI34" i="1"/>
  <c r="AK34" i="1"/>
  <c r="AM35" i="1"/>
  <c r="AL35" i="1"/>
  <c r="AT35" i="1"/>
  <c r="AU35" i="1"/>
  <c r="AN35" i="1"/>
  <c r="AO35" i="1"/>
  <c r="AV35" i="1"/>
  <c r="AP35" i="1"/>
  <c r="AQ35" i="1"/>
  <c r="AR35" i="1"/>
  <c r="AB35" i="1"/>
  <c r="Q35" i="1"/>
  <c r="AA35" i="1"/>
  <c r="AC35" i="1"/>
  <c r="AE35" i="1"/>
  <c r="AH35" i="1"/>
  <c r="AI35" i="1"/>
  <c r="AK35" i="1"/>
  <c r="AM36" i="1"/>
  <c r="AL36" i="1"/>
  <c r="AT36" i="1"/>
  <c r="AU36" i="1"/>
  <c r="AN36" i="1"/>
  <c r="AO36" i="1"/>
  <c r="AV36" i="1"/>
  <c r="AP36" i="1"/>
  <c r="AQ36" i="1"/>
  <c r="AR36" i="1"/>
  <c r="Q36" i="1"/>
  <c r="AA36" i="1"/>
  <c r="P36" i="1"/>
  <c r="AC36" i="1"/>
  <c r="AE36" i="1"/>
  <c r="AH36" i="1"/>
  <c r="AI36" i="1"/>
  <c r="AK36" i="1"/>
  <c r="AM37" i="1"/>
  <c r="AL37" i="1"/>
  <c r="AT37" i="1"/>
  <c r="AU37" i="1"/>
  <c r="AN37" i="1"/>
  <c r="AO37" i="1"/>
  <c r="AV37" i="1"/>
  <c r="AP37" i="1"/>
  <c r="AQ37" i="1"/>
  <c r="AR37" i="1"/>
  <c r="Q37" i="1"/>
  <c r="AB37" i="1" s="1"/>
  <c r="P37" i="1"/>
  <c r="AC37" i="1"/>
  <c r="AE37" i="1"/>
  <c r="AH37" i="1"/>
  <c r="AI37" i="1"/>
  <c r="AK37" i="1"/>
  <c r="AM38" i="1"/>
  <c r="AL38" i="1"/>
  <c r="AT38" i="1"/>
  <c r="AU38" i="1"/>
  <c r="AN38" i="1"/>
  <c r="AO38" i="1"/>
  <c r="AV38" i="1"/>
  <c r="AP38" i="1"/>
  <c r="AQ38" i="1"/>
  <c r="AR38" i="1"/>
  <c r="AB38" i="1"/>
  <c r="Q38" i="1"/>
  <c r="AC38" i="1"/>
  <c r="AD38" i="1"/>
  <c r="AE38" i="1"/>
  <c r="AH38" i="1"/>
  <c r="AI38" i="1"/>
  <c r="AK38" i="1"/>
  <c r="AM39" i="1"/>
  <c r="AL39" i="1"/>
  <c r="AT39" i="1"/>
  <c r="AU39" i="1"/>
  <c r="AN39" i="1"/>
  <c r="AO39" i="1"/>
  <c r="AV39" i="1"/>
  <c r="AP39" i="1"/>
  <c r="AQ39" i="1"/>
  <c r="AR39" i="1"/>
  <c r="Q39" i="1"/>
  <c r="AA39" i="1"/>
  <c r="P39" i="1"/>
  <c r="AC39" i="1"/>
  <c r="AE39" i="1"/>
  <c r="AH39" i="1"/>
  <c r="AI39" i="1"/>
  <c r="AK39" i="1"/>
  <c r="AM40" i="1"/>
  <c r="AL40" i="1"/>
  <c r="AT40" i="1"/>
  <c r="AU40" i="1"/>
  <c r="AN40" i="1"/>
  <c r="AO40" i="1"/>
  <c r="AV40" i="1"/>
  <c r="AP40" i="1"/>
  <c r="AQ40" i="1"/>
  <c r="AR40" i="1"/>
  <c r="AB40" i="1"/>
  <c r="Q40" i="1"/>
  <c r="AA40" i="1"/>
  <c r="P40" i="1"/>
  <c r="AC40" i="1"/>
  <c r="AD40" i="1"/>
  <c r="AE40" i="1"/>
  <c r="AH40" i="1"/>
  <c r="AI40" i="1"/>
  <c r="AK40" i="1"/>
  <c r="AM41" i="1"/>
  <c r="AL41" i="1"/>
  <c r="AT41" i="1"/>
  <c r="AU41" i="1"/>
  <c r="AN41" i="1"/>
  <c r="AO41" i="1"/>
  <c r="AV41" i="1"/>
  <c r="AP41" i="1"/>
  <c r="AQ41" i="1"/>
  <c r="AR41" i="1"/>
  <c r="Q41" i="1"/>
  <c r="AA41" i="1"/>
  <c r="P41" i="1"/>
  <c r="AC41" i="1"/>
  <c r="AH41" i="1"/>
  <c r="AI41" i="1"/>
  <c r="AK41" i="1"/>
  <c r="AM42" i="1"/>
  <c r="AL42" i="1"/>
  <c r="AT42" i="1"/>
  <c r="AU42" i="1"/>
  <c r="AN42" i="1"/>
  <c r="AO42" i="1"/>
  <c r="AV42" i="1"/>
  <c r="AP42" i="1"/>
  <c r="AQ42" i="1"/>
  <c r="AR42" i="1"/>
  <c r="AB42" i="1"/>
  <c r="Q42" i="1"/>
  <c r="AA42" i="1"/>
  <c r="P42" i="1"/>
  <c r="AC42" i="1"/>
  <c r="AH42" i="1"/>
  <c r="AI42" i="1"/>
  <c r="AK42" i="1"/>
  <c r="AM43" i="1"/>
  <c r="AL43" i="1"/>
  <c r="AT43" i="1"/>
  <c r="AU43" i="1"/>
  <c r="AN43" i="1"/>
  <c r="AO43" i="1"/>
  <c r="AV43" i="1"/>
  <c r="AP43" i="1"/>
  <c r="AQ43" i="1"/>
  <c r="AR43" i="1"/>
  <c r="Q43" i="1"/>
  <c r="AB43" i="1"/>
  <c r="AA43" i="1"/>
  <c r="AC43" i="1"/>
  <c r="AE43" i="1"/>
  <c r="AH43" i="1"/>
  <c r="AI43" i="1"/>
  <c r="AK43" i="1"/>
  <c r="AM44" i="1"/>
  <c r="AL44" i="1"/>
  <c r="AT44" i="1"/>
  <c r="AU44" i="1"/>
  <c r="AN44" i="1"/>
  <c r="AO44" i="1"/>
  <c r="AV44" i="1"/>
  <c r="AP44" i="1"/>
  <c r="AQ44" i="1"/>
  <c r="AR44" i="1"/>
  <c r="AB44" i="1"/>
  <c r="Q44" i="1"/>
  <c r="AA44" i="1"/>
  <c r="P44" i="1"/>
  <c r="AC44" i="1"/>
  <c r="AE44" i="1"/>
  <c r="AH44" i="1"/>
  <c r="AI44" i="1"/>
  <c r="AK44" i="1"/>
  <c r="AM45" i="1"/>
  <c r="AL45" i="1"/>
  <c r="AT45" i="1"/>
  <c r="AU45" i="1"/>
  <c r="AN45" i="1"/>
  <c r="AO45" i="1"/>
  <c r="AV45" i="1"/>
  <c r="AP45" i="1"/>
  <c r="AQ45" i="1"/>
  <c r="AR45" i="1"/>
  <c r="AB45" i="1"/>
  <c r="Q45" i="1"/>
  <c r="AA45" i="1"/>
  <c r="P45" i="1"/>
  <c r="AC45" i="1"/>
  <c r="AE45" i="1"/>
  <c r="AH45" i="1"/>
  <c r="AI45" i="1"/>
  <c r="AK45" i="1"/>
  <c r="AM46" i="1"/>
  <c r="AL46" i="1"/>
  <c r="AT46" i="1"/>
  <c r="AU46" i="1"/>
  <c r="AN46" i="1"/>
  <c r="AO46" i="1"/>
  <c r="AV46" i="1"/>
  <c r="AP46" i="1"/>
  <c r="AQ46" i="1"/>
  <c r="AR46" i="1"/>
  <c r="Q46" i="1"/>
  <c r="AA46" i="1"/>
  <c r="P46" i="1"/>
  <c r="AC46" i="1"/>
  <c r="AE46" i="1"/>
  <c r="AH46" i="1"/>
  <c r="AI46" i="1"/>
  <c r="AK46" i="1"/>
  <c r="AM47" i="1"/>
  <c r="AL47" i="1"/>
  <c r="AT47" i="1"/>
  <c r="AU47" i="1"/>
  <c r="AN47" i="1"/>
  <c r="AO47" i="1"/>
  <c r="AV47" i="1"/>
  <c r="AP47" i="1"/>
  <c r="AQ47" i="1"/>
  <c r="AR47" i="1"/>
  <c r="Q47" i="1"/>
  <c r="AC47" i="1"/>
  <c r="AD47" i="1"/>
  <c r="AE47" i="1"/>
  <c r="AH47" i="1"/>
  <c r="AI47" i="1"/>
  <c r="AK47" i="1"/>
  <c r="AM48" i="1"/>
  <c r="AL48" i="1"/>
  <c r="AT48" i="1"/>
  <c r="AU48" i="1"/>
  <c r="AN48" i="1"/>
  <c r="AO48" i="1"/>
  <c r="AV48" i="1"/>
  <c r="AP48" i="1"/>
  <c r="AQ48" i="1"/>
  <c r="AR48" i="1"/>
  <c r="Q48" i="1"/>
  <c r="AA48" i="1"/>
  <c r="P48" i="1"/>
  <c r="AC48" i="1"/>
  <c r="AD48" i="1"/>
  <c r="AE48" i="1"/>
  <c r="AH48" i="1"/>
  <c r="AI48" i="1"/>
  <c r="AK48" i="1"/>
  <c r="AM49" i="1"/>
  <c r="AL49" i="1"/>
  <c r="AT49" i="1"/>
  <c r="AU49" i="1"/>
  <c r="AN49" i="1"/>
  <c r="AO49" i="1"/>
  <c r="AV49" i="1"/>
  <c r="AP49" i="1"/>
  <c r="AQ49" i="1"/>
  <c r="AR49" i="1"/>
  <c r="Q49" i="1"/>
  <c r="AB49" i="1" s="1"/>
  <c r="AA49" i="1"/>
  <c r="P49" i="1"/>
  <c r="AC49" i="1"/>
  <c r="AE49" i="1"/>
  <c r="AH49" i="1"/>
  <c r="AI49" i="1"/>
  <c r="AK49" i="1"/>
  <c r="AM50" i="1"/>
  <c r="AL50" i="1"/>
  <c r="AT50" i="1"/>
  <c r="AU50" i="1"/>
  <c r="AN50" i="1"/>
  <c r="AO50" i="1"/>
  <c r="AV50" i="1"/>
  <c r="AP50" i="1"/>
  <c r="AQ50" i="1"/>
  <c r="AR50" i="1"/>
  <c r="Q50" i="1"/>
  <c r="AB50" i="1" s="1"/>
  <c r="AC50" i="1"/>
  <c r="AE50" i="1"/>
  <c r="AH50" i="1"/>
  <c r="AI50" i="1"/>
  <c r="AK50" i="1"/>
  <c r="AM51" i="1"/>
  <c r="AL51" i="1"/>
  <c r="AT51" i="1"/>
  <c r="AU51" i="1"/>
  <c r="AN51" i="1"/>
  <c r="AO51" i="1"/>
  <c r="AV51" i="1"/>
  <c r="AP51" i="1"/>
  <c r="AQ51" i="1"/>
  <c r="AR51" i="1"/>
  <c r="Q51" i="1"/>
  <c r="AA51" i="1"/>
  <c r="AC51" i="1"/>
  <c r="AD51" i="1"/>
  <c r="AE51" i="1"/>
  <c r="AH51" i="1"/>
  <c r="AI51" i="1"/>
  <c r="AK51" i="1"/>
  <c r="AM52" i="1"/>
  <c r="AL52" i="1"/>
  <c r="AT52" i="1"/>
  <c r="AU52" i="1"/>
  <c r="AN52" i="1"/>
  <c r="AO52" i="1"/>
  <c r="AV52" i="1"/>
  <c r="AP52" i="1"/>
  <c r="AQ52" i="1"/>
  <c r="AR52" i="1"/>
  <c r="Q52" i="1"/>
  <c r="P52" i="1"/>
  <c r="AC52" i="1"/>
  <c r="AD52" i="1"/>
  <c r="AE52" i="1"/>
  <c r="AH52" i="1"/>
  <c r="AI52" i="1"/>
  <c r="AK52" i="1"/>
  <c r="Q2" i="1"/>
  <c r="AB2" i="1" s="1"/>
  <c r="R2" i="1"/>
  <c r="S2" i="1"/>
  <c r="T2" i="1"/>
  <c r="U2" i="1"/>
  <c r="V2" i="1"/>
  <c r="W2" i="1"/>
  <c r="X2" i="1"/>
  <c r="Y2" i="1"/>
  <c r="Z2" i="1"/>
  <c r="E35" i="6"/>
  <c r="B32" i="1" s="1"/>
  <c r="E6" i="6"/>
  <c r="B3" i="1" s="1"/>
  <c r="R3" i="1"/>
  <c r="S3" i="1"/>
  <c r="T3" i="1"/>
  <c r="U3" i="1"/>
  <c r="AF3" i="1" s="1"/>
  <c r="V3" i="1"/>
  <c r="W3" i="1"/>
  <c r="X3" i="1"/>
  <c r="Y3" i="1"/>
  <c r="Z3" i="1"/>
  <c r="E10" i="6"/>
  <c r="B7" i="1" s="1"/>
  <c r="E8" i="6"/>
  <c r="B5" i="1" s="1"/>
  <c r="E15" i="6"/>
  <c r="B12" i="1" s="1"/>
  <c r="E7" i="6"/>
  <c r="B4" i="1" s="1"/>
  <c r="R4" i="1"/>
  <c r="S4" i="1"/>
  <c r="T4" i="1"/>
  <c r="U4" i="1"/>
  <c r="AF4" i="1" s="1"/>
  <c r="V4" i="1"/>
  <c r="W4" i="1"/>
  <c r="X4" i="1"/>
  <c r="Y4" i="1"/>
  <c r="Z4" i="1"/>
  <c r="E37" i="6"/>
  <c r="B34" i="1" s="1"/>
  <c r="E14" i="6"/>
  <c r="B11" i="1" s="1"/>
  <c r="E12" i="6"/>
  <c r="B9" i="1" s="1"/>
  <c r="E18" i="6"/>
  <c r="B15" i="1" s="1"/>
  <c r="E16" i="6"/>
  <c r="B13" i="1" s="1"/>
  <c r="R5" i="1"/>
  <c r="S5" i="1"/>
  <c r="T5" i="1"/>
  <c r="U5" i="1"/>
  <c r="AF5" i="1" s="1"/>
  <c r="V5" i="1"/>
  <c r="W5" i="1"/>
  <c r="X5" i="1"/>
  <c r="Y5" i="1"/>
  <c r="Z5" i="1"/>
  <c r="E32" i="6"/>
  <c r="B29" i="1" s="1"/>
  <c r="E20" i="6"/>
  <c r="B17" i="1" s="1"/>
  <c r="P6" i="1"/>
  <c r="R6" i="1"/>
  <c r="S6" i="1"/>
  <c r="T6" i="1"/>
  <c r="U6" i="1"/>
  <c r="AF6" i="1" s="1"/>
  <c r="V6" i="1"/>
  <c r="W6" i="1"/>
  <c r="X6" i="1"/>
  <c r="Y6" i="1"/>
  <c r="AJ6" i="1" s="1"/>
  <c r="Z6" i="1"/>
  <c r="E22" i="6"/>
  <c r="B19" i="1" s="1"/>
  <c r="E30" i="6"/>
  <c r="B27" i="1" s="1"/>
  <c r="P7" i="1"/>
  <c r="R7" i="1"/>
  <c r="S7" i="1"/>
  <c r="T7" i="1"/>
  <c r="U7" i="1"/>
  <c r="AF7" i="1" s="1"/>
  <c r="V7" i="1"/>
  <c r="W7" i="1"/>
  <c r="X7" i="1"/>
  <c r="Y7" i="1"/>
  <c r="AJ7" i="1" s="1"/>
  <c r="Z7" i="1"/>
  <c r="E45" i="6"/>
  <c r="B42" i="1" s="1"/>
  <c r="E29" i="6"/>
  <c r="B26" i="1" s="1"/>
  <c r="E27" i="6"/>
  <c r="B24" i="1" s="1"/>
  <c r="P8" i="1"/>
  <c r="R8" i="1"/>
  <c r="S8" i="1"/>
  <c r="T8" i="1"/>
  <c r="U8" i="1"/>
  <c r="AF8" i="1" s="1"/>
  <c r="V8" i="1"/>
  <c r="W8" i="1"/>
  <c r="X8" i="1"/>
  <c r="Y8" i="1"/>
  <c r="Z8" i="1"/>
  <c r="E38" i="6"/>
  <c r="B35" i="1" s="1"/>
  <c r="E34" i="6"/>
  <c r="B31" i="1" s="1"/>
  <c r="R9" i="1"/>
  <c r="S9" i="1"/>
  <c r="T9" i="1"/>
  <c r="U9" i="1"/>
  <c r="AF9" i="1" s="1"/>
  <c r="V9" i="1"/>
  <c r="W9" i="1"/>
  <c r="X9" i="1"/>
  <c r="Y9" i="1"/>
  <c r="Z9" i="1"/>
  <c r="E41" i="6"/>
  <c r="B38" i="1" s="1"/>
  <c r="E42" i="6"/>
  <c r="B39" i="1" s="1"/>
  <c r="P10" i="1"/>
  <c r="AA10" i="1" s="1"/>
  <c r="R10" i="1"/>
  <c r="S10" i="1"/>
  <c r="AD10" i="1" s="1"/>
  <c r="T10" i="1"/>
  <c r="U10" i="1"/>
  <c r="AF10" i="1" s="1"/>
  <c r="V10" i="1"/>
  <c r="W10" i="1"/>
  <c r="X10" i="1"/>
  <c r="Y10" i="1"/>
  <c r="Z10" i="1"/>
  <c r="E48" i="6"/>
  <c r="B45" i="1" s="1"/>
  <c r="E46" i="6"/>
  <c r="B43" i="1" s="1"/>
  <c r="E43" i="6"/>
  <c r="B40" i="1" s="1"/>
  <c r="R11" i="1"/>
  <c r="S11" i="1"/>
  <c r="T11" i="1"/>
  <c r="U11" i="1"/>
  <c r="AF11" i="1" s="1"/>
  <c r="V11" i="1"/>
  <c r="W11" i="1"/>
  <c r="X11" i="1"/>
  <c r="Y11" i="1"/>
  <c r="Z11" i="1"/>
  <c r="E51" i="6"/>
  <c r="B48" i="1" s="1"/>
  <c r="R12" i="1"/>
  <c r="S12" i="1"/>
  <c r="T12" i="1"/>
  <c r="U12" i="1"/>
  <c r="AF12" i="1" s="1"/>
  <c r="V12" i="1"/>
  <c r="W12" i="1"/>
  <c r="X12" i="1"/>
  <c r="Y12" i="1"/>
  <c r="Z12" i="1"/>
  <c r="E52" i="6"/>
  <c r="B49" i="1" s="1"/>
  <c r="E49" i="6"/>
  <c r="B46" i="1" s="1"/>
  <c r="E53" i="6"/>
  <c r="B50" i="1" s="1"/>
  <c r="R13" i="1"/>
  <c r="S13" i="1"/>
  <c r="T13" i="1"/>
  <c r="U13" i="1"/>
  <c r="AF13" i="1" s="1"/>
  <c r="V13" i="1"/>
  <c r="W13" i="1"/>
  <c r="X13" i="1"/>
  <c r="Y13" i="1"/>
  <c r="Z13" i="1"/>
  <c r="E54" i="6"/>
  <c r="B51" i="1" s="1"/>
  <c r="R14" i="1"/>
  <c r="S14" i="1"/>
  <c r="T14" i="1"/>
  <c r="U14" i="1"/>
  <c r="AF14" i="1" s="1"/>
  <c r="V14" i="1"/>
  <c r="W14" i="1"/>
  <c r="X14" i="1"/>
  <c r="Y14" i="1"/>
  <c r="Z14" i="1"/>
  <c r="E55" i="6"/>
  <c r="B52" i="1" s="1"/>
  <c r="R15" i="1"/>
  <c r="S15" i="1"/>
  <c r="T15" i="1"/>
  <c r="U15" i="1"/>
  <c r="AF15" i="1" s="1"/>
  <c r="V15" i="1"/>
  <c r="W15" i="1"/>
  <c r="X15" i="1"/>
  <c r="Y15" i="1"/>
  <c r="Z15" i="1"/>
  <c r="R16" i="1"/>
  <c r="S16" i="1"/>
  <c r="T16" i="1"/>
  <c r="U16" i="1"/>
  <c r="AF16" i="1" s="1"/>
  <c r="V16" i="1"/>
  <c r="W16" i="1"/>
  <c r="X16" i="1"/>
  <c r="Y16" i="1"/>
  <c r="Z16" i="1"/>
  <c r="R17" i="1"/>
  <c r="S17" i="1"/>
  <c r="T17" i="1"/>
  <c r="U17" i="1"/>
  <c r="AF17" i="1" s="1"/>
  <c r="V17" i="1"/>
  <c r="W17" i="1"/>
  <c r="X17" i="1"/>
  <c r="Y17" i="1"/>
  <c r="Z17" i="1"/>
  <c r="R18" i="1"/>
  <c r="S18" i="1"/>
  <c r="T18" i="1"/>
  <c r="AE18" i="1" s="1"/>
  <c r="U18" i="1"/>
  <c r="AF18" i="1" s="1"/>
  <c r="V18" i="1"/>
  <c r="W18" i="1"/>
  <c r="X18" i="1"/>
  <c r="Y18" i="1"/>
  <c r="Z18" i="1"/>
  <c r="R19" i="1"/>
  <c r="S19" i="1"/>
  <c r="T19" i="1"/>
  <c r="U19" i="1"/>
  <c r="AF19" i="1" s="1"/>
  <c r="V19" i="1"/>
  <c r="W19" i="1"/>
  <c r="X19" i="1"/>
  <c r="Y19" i="1"/>
  <c r="Z19" i="1"/>
  <c r="R20" i="1"/>
  <c r="S20" i="1"/>
  <c r="T20" i="1"/>
  <c r="AE20" i="1" s="1"/>
  <c r="U20" i="1"/>
  <c r="AF20" i="1" s="1"/>
  <c r="V20" i="1"/>
  <c r="W20" i="1"/>
  <c r="X20" i="1"/>
  <c r="Y20" i="1"/>
  <c r="Z20" i="1"/>
  <c r="P21" i="1"/>
  <c r="R21" i="1"/>
  <c r="S21" i="1"/>
  <c r="T21" i="1"/>
  <c r="AE21" i="1" s="1"/>
  <c r="U21" i="1"/>
  <c r="AF21" i="1" s="1"/>
  <c r="V21" i="1"/>
  <c r="W21" i="1"/>
  <c r="X21" i="1"/>
  <c r="Y21" i="1"/>
  <c r="Z21" i="1"/>
  <c r="Q22" i="1"/>
  <c r="R22" i="1"/>
  <c r="S22" i="1"/>
  <c r="T22" i="1"/>
  <c r="AE22" i="1" s="1"/>
  <c r="U22" i="1"/>
  <c r="AF22" i="1" s="1"/>
  <c r="V22" i="1"/>
  <c r="W22" i="1"/>
  <c r="X22" i="1"/>
  <c r="Y22" i="1"/>
  <c r="Z22" i="1"/>
  <c r="R23" i="1"/>
  <c r="S23" i="1"/>
  <c r="T23" i="1"/>
  <c r="U23" i="1"/>
  <c r="AF23" i="1" s="1"/>
  <c r="V23" i="1"/>
  <c r="W23" i="1"/>
  <c r="X23" i="1"/>
  <c r="Y23" i="1"/>
  <c r="Z23" i="1"/>
  <c r="P24" i="1"/>
  <c r="Q24" i="1"/>
  <c r="R24" i="1"/>
  <c r="S24" i="1"/>
  <c r="T24" i="1"/>
  <c r="U24" i="1"/>
  <c r="AF24" i="1" s="1"/>
  <c r="V24" i="1"/>
  <c r="W24" i="1"/>
  <c r="X24" i="1"/>
  <c r="Y24" i="1"/>
  <c r="Z24" i="1"/>
  <c r="Q25" i="1"/>
  <c r="R25" i="1"/>
  <c r="S25" i="1"/>
  <c r="T25" i="1"/>
  <c r="U25" i="1"/>
  <c r="AF25" i="1" s="1"/>
  <c r="V25" i="1"/>
  <c r="W25" i="1"/>
  <c r="X25" i="1"/>
  <c r="Y25" i="1"/>
  <c r="Z25" i="1"/>
  <c r="R26" i="1"/>
  <c r="S26" i="1"/>
  <c r="T26" i="1"/>
  <c r="U26" i="1"/>
  <c r="AF26" i="1" s="1"/>
  <c r="V26" i="1"/>
  <c r="W26" i="1"/>
  <c r="X26" i="1"/>
  <c r="Y26" i="1"/>
  <c r="Z26" i="1"/>
  <c r="R27" i="1"/>
  <c r="S27" i="1"/>
  <c r="T27" i="1"/>
  <c r="U27" i="1"/>
  <c r="AF27" i="1" s="1"/>
  <c r="V27" i="1"/>
  <c r="W27" i="1"/>
  <c r="X27" i="1"/>
  <c r="Y27" i="1"/>
  <c r="Z27" i="1"/>
  <c r="P28" i="1"/>
  <c r="R28" i="1"/>
  <c r="S28" i="1"/>
  <c r="T28" i="1"/>
  <c r="U28" i="1"/>
  <c r="AF28" i="1" s="1"/>
  <c r="V28" i="1"/>
  <c r="W28" i="1"/>
  <c r="X28" i="1"/>
  <c r="Y28" i="1"/>
  <c r="Z28" i="1"/>
  <c r="R29" i="1"/>
  <c r="S29" i="1"/>
  <c r="T29" i="1"/>
  <c r="U29" i="1"/>
  <c r="AF29" i="1" s="1"/>
  <c r="V29" i="1"/>
  <c r="W29" i="1"/>
  <c r="X29" i="1"/>
  <c r="Y29" i="1"/>
  <c r="Z29" i="1"/>
  <c r="P30" i="1"/>
  <c r="R30" i="1"/>
  <c r="S30" i="1"/>
  <c r="T30" i="1"/>
  <c r="U30" i="1"/>
  <c r="AF30" i="1" s="1"/>
  <c r="V30" i="1"/>
  <c r="W30" i="1"/>
  <c r="X30" i="1"/>
  <c r="Y30" i="1"/>
  <c r="Z30" i="1"/>
  <c r="R31" i="1"/>
  <c r="S31" i="1"/>
  <c r="T31" i="1"/>
  <c r="U31" i="1"/>
  <c r="AF31" i="1" s="1"/>
  <c r="V31" i="1"/>
  <c r="W31" i="1"/>
  <c r="X31" i="1"/>
  <c r="Y31" i="1"/>
  <c r="Z31" i="1"/>
  <c r="P32" i="1"/>
  <c r="R32" i="1"/>
  <c r="S32" i="1"/>
  <c r="T32" i="1"/>
  <c r="U32" i="1"/>
  <c r="AF32" i="1" s="1"/>
  <c r="V32" i="1"/>
  <c r="W32" i="1"/>
  <c r="X32" i="1"/>
  <c r="Y32" i="1"/>
  <c r="Z32" i="1"/>
  <c r="R33" i="1"/>
  <c r="S33" i="1"/>
  <c r="AD33" i="1" s="1"/>
  <c r="T33" i="1"/>
  <c r="U33" i="1"/>
  <c r="AF33" i="1" s="1"/>
  <c r="V33" i="1"/>
  <c r="W33" i="1"/>
  <c r="X33" i="1"/>
  <c r="Y33" i="1"/>
  <c r="Z33" i="1"/>
  <c r="R34" i="1"/>
  <c r="S34" i="1"/>
  <c r="T34" i="1"/>
  <c r="U34" i="1"/>
  <c r="AF34" i="1" s="1"/>
  <c r="V34" i="1"/>
  <c r="W34" i="1"/>
  <c r="X34" i="1"/>
  <c r="Y34" i="1"/>
  <c r="Z34" i="1"/>
  <c r="P35" i="1"/>
  <c r="R35" i="1"/>
  <c r="S35" i="1"/>
  <c r="T35" i="1"/>
  <c r="U35" i="1"/>
  <c r="AF35" i="1" s="1"/>
  <c r="V35" i="1"/>
  <c r="W35" i="1"/>
  <c r="X35" i="1"/>
  <c r="Y35" i="1"/>
  <c r="Z35" i="1"/>
  <c r="F35" i="6"/>
  <c r="C32" i="1" s="1"/>
  <c r="F6" i="6"/>
  <c r="C3" i="1" s="1"/>
  <c r="F10" i="6"/>
  <c r="C7" i="1" s="1"/>
  <c r="F8" i="6"/>
  <c r="C5" i="1" s="1"/>
  <c r="F15" i="6"/>
  <c r="C12" i="1" s="1"/>
  <c r="F7" i="6"/>
  <c r="C4" i="1" s="1"/>
  <c r="F37" i="6"/>
  <c r="C34" i="1" s="1"/>
  <c r="F14" i="6"/>
  <c r="C11" i="1" s="1"/>
  <c r="F12" i="6"/>
  <c r="C9" i="1" s="1"/>
  <c r="F18" i="6"/>
  <c r="C15" i="1" s="1"/>
  <c r="F16" i="6"/>
  <c r="C13" i="1" s="1"/>
  <c r="F32" i="6"/>
  <c r="C29" i="1" s="1"/>
  <c r="F20" i="6"/>
  <c r="C17" i="1" s="1"/>
  <c r="F22" i="6"/>
  <c r="C19" i="1" s="1"/>
  <c r="F30" i="6"/>
  <c r="C27" i="1" s="1"/>
  <c r="F45" i="6"/>
  <c r="C42" i="1" s="1"/>
  <c r="F29" i="6"/>
  <c r="C26" i="1" s="1"/>
  <c r="F27" i="6"/>
  <c r="C24" i="1" s="1"/>
  <c r="F38" i="6"/>
  <c r="C35" i="1" s="1"/>
  <c r="F34" i="6"/>
  <c r="C31" i="1" s="1"/>
  <c r="F41" i="6"/>
  <c r="C38" i="1" s="1"/>
  <c r="F42" i="6"/>
  <c r="C39" i="1" s="1"/>
  <c r="F48" i="6"/>
  <c r="C45" i="1" s="1"/>
  <c r="F46" i="6"/>
  <c r="C43" i="1" s="1"/>
  <c r="F43" i="6"/>
  <c r="C40" i="1" s="1"/>
  <c r="F51" i="6"/>
  <c r="C48" i="1" s="1"/>
  <c r="F52" i="6"/>
  <c r="C49" i="1" s="1"/>
  <c r="F49" i="6"/>
  <c r="C46" i="1" s="1"/>
  <c r="F53" i="6"/>
  <c r="C50" i="1" s="1"/>
  <c r="F54" i="6"/>
  <c r="C51" i="1" s="1"/>
  <c r="F55" i="6"/>
  <c r="C52" i="1" s="1"/>
  <c r="U36" i="1"/>
  <c r="AF36" i="1" s="1"/>
  <c r="U37" i="1"/>
  <c r="AF37" i="1" s="1"/>
  <c r="U38" i="1"/>
  <c r="AF38" i="1" s="1"/>
  <c r="U39" i="1"/>
  <c r="AF39" i="1" s="1"/>
  <c r="U40" i="1"/>
  <c r="AF40" i="1" s="1"/>
  <c r="U41" i="1"/>
  <c r="AF41" i="1" s="1"/>
  <c r="U42" i="1"/>
  <c r="AF42" i="1" s="1"/>
  <c r="U43" i="1"/>
  <c r="AF43" i="1" s="1"/>
  <c r="U44" i="1"/>
  <c r="AF44" i="1" s="1"/>
  <c r="U45" i="1"/>
  <c r="AF45" i="1" s="1"/>
  <c r="U46" i="1"/>
  <c r="AF46" i="1" s="1"/>
  <c r="U47" i="1"/>
  <c r="AF47" i="1" s="1"/>
  <c r="U48" i="1"/>
  <c r="AF48" i="1" s="1"/>
  <c r="U49" i="1"/>
  <c r="AF49" i="1" s="1"/>
  <c r="U50" i="1"/>
  <c r="AF50" i="1" s="1"/>
  <c r="U51" i="1"/>
  <c r="AF51" i="1" s="1"/>
  <c r="U52" i="1"/>
  <c r="AF52" i="1" s="1"/>
  <c r="F33" i="6"/>
  <c r="C30" i="1" s="1"/>
  <c r="E33" i="6"/>
  <c r="B30" i="1" s="1"/>
  <c r="AS3" i="1"/>
  <c r="AS4" i="1"/>
  <c r="AS5" i="1"/>
  <c r="AS6" i="1"/>
  <c r="AS7" i="1"/>
  <c r="AS8" i="1"/>
  <c r="AS9" i="1"/>
  <c r="AS10" i="1"/>
  <c r="AS11" i="1"/>
  <c r="AS12" i="1"/>
  <c r="AS13" i="1"/>
  <c r="AS14" i="1"/>
  <c r="AS15" i="1"/>
  <c r="AS16" i="1"/>
  <c r="AS17" i="1"/>
  <c r="AS18" i="1"/>
  <c r="AS19" i="1"/>
  <c r="AS20" i="1"/>
  <c r="AS21" i="1"/>
  <c r="AS22" i="1"/>
  <c r="AS23" i="1"/>
  <c r="AS24" i="1"/>
  <c r="AS25" i="1"/>
  <c r="AS26" i="1"/>
  <c r="AS27" i="1"/>
  <c r="AS28" i="1"/>
  <c r="AS29" i="1"/>
  <c r="F26" i="6"/>
  <c r="C23" i="1" s="1"/>
  <c r="AS30" i="1"/>
  <c r="AS31" i="1"/>
  <c r="AS32" i="1"/>
  <c r="AS33" i="1"/>
  <c r="AS34" i="1"/>
  <c r="AS35" i="1"/>
  <c r="AS36" i="1"/>
  <c r="AS37" i="1"/>
  <c r="AS38" i="1"/>
  <c r="AS39" i="1"/>
  <c r="AS40" i="1"/>
  <c r="AS41" i="1"/>
  <c r="AS42" i="1"/>
  <c r="AS43" i="1"/>
  <c r="AS44" i="1"/>
  <c r="AS45" i="1"/>
  <c r="AS46" i="1"/>
  <c r="AS47" i="1"/>
  <c r="AS48" i="1"/>
  <c r="AS49" i="1"/>
  <c r="AS50" i="1"/>
  <c r="AS51" i="1"/>
  <c r="AS52" i="1"/>
  <c r="AS2" i="1"/>
  <c r="E26" i="6"/>
  <c r="B23" i="1" s="1"/>
  <c r="R36" i="1"/>
  <c r="S36" i="1"/>
  <c r="T36" i="1"/>
  <c r="V36" i="1"/>
  <c r="W36" i="1"/>
  <c r="X36" i="1"/>
  <c r="Y36" i="1"/>
  <c r="AJ36" i="1" s="1"/>
  <c r="Z36" i="1"/>
  <c r="R37" i="1"/>
  <c r="S37" i="1"/>
  <c r="T37" i="1"/>
  <c r="V37" i="1"/>
  <c r="W37" i="1"/>
  <c r="X37" i="1"/>
  <c r="Y37" i="1"/>
  <c r="AJ37" i="1" s="1"/>
  <c r="Z37" i="1"/>
  <c r="P38" i="1"/>
  <c r="R38" i="1"/>
  <c r="S38" i="1"/>
  <c r="T38" i="1"/>
  <c r="V38" i="1"/>
  <c r="W38" i="1"/>
  <c r="X38" i="1"/>
  <c r="Y38" i="1"/>
  <c r="Z38" i="1"/>
  <c r="R39" i="1"/>
  <c r="S39" i="1"/>
  <c r="T39" i="1"/>
  <c r="V39" i="1"/>
  <c r="W39" i="1"/>
  <c r="X39" i="1"/>
  <c r="Y39" i="1"/>
  <c r="Z39" i="1"/>
  <c r="R40" i="1"/>
  <c r="S40" i="1"/>
  <c r="T40" i="1"/>
  <c r="V40" i="1"/>
  <c r="W40" i="1"/>
  <c r="X40" i="1"/>
  <c r="Y40" i="1"/>
  <c r="Z40" i="1"/>
  <c r="R41" i="1"/>
  <c r="S41" i="1"/>
  <c r="AD41" i="1" s="1"/>
  <c r="T41" i="1"/>
  <c r="AE41" i="1" s="1"/>
  <c r="V41" i="1"/>
  <c r="W41" i="1"/>
  <c r="X41" i="1"/>
  <c r="Y41" i="1"/>
  <c r="Z41" i="1"/>
  <c r="R42" i="1"/>
  <c r="S42" i="1"/>
  <c r="AD42" i="1" s="1"/>
  <c r="T42" i="1"/>
  <c r="AE42" i="1" s="1"/>
  <c r="V42" i="1"/>
  <c r="W42" i="1"/>
  <c r="X42" i="1"/>
  <c r="Y42" i="1"/>
  <c r="Z42" i="1"/>
  <c r="P43" i="1"/>
  <c r="R43" i="1"/>
  <c r="S43" i="1"/>
  <c r="T43" i="1"/>
  <c r="V43" i="1"/>
  <c r="W43" i="1"/>
  <c r="X43" i="1"/>
  <c r="Y43" i="1"/>
  <c r="Z43" i="1"/>
  <c r="R44" i="1"/>
  <c r="S44" i="1"/>
  <c r="T44" i="1"/>
  <c r="V44" i="1"/>
  <c r="W44" i="1"/>
  <c r="X44" i="1"/>
  <c r="Y44" i="1"/>
  <c r="Z44" i="1"/>
  <c r="R45" i="1"/>
  <c r="S45" i="1"/>
  <c r="T45" i="1"/>
  <c r="V45" i="1"/>
  <c r="W45" i="1"/>
  <c r="X45" i="1"/>
  <c r="Y45" i="1"/>
  <c r="Z45" i="1"/>
  <c r="R46" i="1"/>
  <c r="S46" i="1"/>
  <c r="AD46" i="1" s="1"/>
  <c r="T46" i="1"/>
  <c r="V46" i="1"/>
  <c r="W46" i="1"/>
  <c r="X46" i="1"/>
  <c r="Y46" i="1"/>
  <c r="Z46" i="1"/>
  <c r="P47" i="1"/>
  <c r="AA47" i="1" s="1"/>
  <c r="R47" i="1"/>
  <c r="S47" i="1"/>
  <c r="T47" i="1"/>
  <c r="V47" i="1"/>
  <c r="W47" i="1"/>
  <c r="X47" i="1"/>
  <c r="Y47" i="1"/>
  <c r="Z47" i="1"/>
  <c r="R48" i="1"/>
  <c r="S48" i="1"/>
  <c r="T48" i="1"/>
  <c r="V48" i="1"/>
  <c r="W48" i="1"/>
  <c r="X48" i="1"/>
  <c r="Y48" i="1"/>
  <c r="Z48" i="1"/>
  <c r="R49" i="1"/>
  <c r="S49" i="1"/>
  <c r="T49" i="1"/>
  <c r="V49" i="1"/>
  <c r="W49" i="1"/>
  <c r="X49" i="1"/>
  <c r="Y49" i="1"/>
  <c r="Z49" i="1"/>
  <c r="P50" i="1"/>
  <c r="R50" i="1"/>
  <c r="S50" i="1"/>
  <c r="T50" i="1"/>
  <c r="V50" i="1"/>
  <c r="W50" i="1"/>
  <c r="X50" i="1"/>
  <c r="Y50" i="1"/>
  <c r="AJ50" i="1" s="1"/>
  <c r="Z50" i="1"/>
  <c r="P51" i="1"/>
  <c r="R51" i="1"/>
  <c r="S51" i="1"/>
  <c r="T51" i="1"/>
  <c r="V51" i="1"/>
  <c r="W51" i="1"/>
  <c r="X51" i="1"/>
  <c r="Y51" i="1"/>
  <c r="Z51" i="1"/>
  <c r="R52" i="1"/>
  <c r="S52" i="1"/>
  <c r="T52" i="1"/>
  <c r="V52" i="1"/>
  <c r="W52" i="1"/>
  <c r="X52" i="1"/>
  <c r="Y52" i="1"/>
  <c r="AJ52" i="1" s="1"/>
  <c r="Z52" i="1"/>
  <c r="E44" i="6"/>
  <c r="B41" i="1" s="1"/>
  <c r="E19" i="6"/>
  <c r="B16" i="1" s="1"/>
  <c r="E17" i="6"/>
  <c r="B14" i="1" s="1"/>
  <c r="F44" i="6"/>
  <c r="C41" i="1" s="1"/>
  <c r="F19" i="6"/>
  <c r="C16" i="1" s="1"/>
  <c r="F17" i="6"/>
  <c r="C14" i="1" s="1"/>
  <c r="E21" i="6"/>
  <c r="B18" i="1" s="1"/>
  <c r="F21" i="6"/>
  <c r="C18" i="1" s="1"/>
  <c r="E23" i="6"/>
  <c r="B20" i="1" s="1"/>
  <c r="F23" i="6"/>
  <c r="C20" i="1" s="1"/>
  <c r="E9" i="6"/>
  <c r="B6" i="1" s="1"/>
  <c r="E24" i="6"/>
  <c r="B21" i="1" s="1"/>
  <c r="F9" i="6"/>
  <c r="C6" i="1" s="1"/>
  <c r="F24" i="6"/>
  <c r="C21" i="1" s="1"/>
  <c r="E25" i="6"/>
  <c r="B22" i="1" s="1"/>
  <c r="F25" i="6"/>
  <c r="C22" i="1" s="1"/>
  <c r="E11" i="6"/>
  <c r="B8" i="1" s="1"/>
  <c r="F11" i="6"/>
  <c r="C8" i="1" s="1"/>
  <c r="E13" i="6"/>
  <c r="B10" i="1" s="1"/>
  <c r="E28" i="6"/>
  <c r="B25" i="1" s="1"/>
  <c r="F13" i="6"/>
  <c r="C10" i="1" s="1"/>
  <c r="F28" i="6"/>
  <c r="C25" i="1" s="1"/>
  <c r="E31" i="6"/>
  <c r="B28" i="1" s="1"/>
  <c r="F31" i="6"/>
  <c r="C28" i="1" s="1"/>
  <c r="E36" i="6"/>
  <c r="B33" i="1" s="1"/>
  <c r="F36" i="6"/>
  <c r="C33" i="1" s="1"/>
  <c r="E40" i="6"/>
  <c r="B37" i="1" s="1"/>
  <c r="F40" i="6"/>
  <c r="C37" i="1" s="1"/>
  <c r="E50" i="6"/>
  <c r="B47" i="1" s="1"/>
  <c r="F50" i="6"/>
  <c r="C47" i="1" s="1"/>
  <c r="L42" i="4"/>
  <c r="M42" i="4"/>
  <c r="L43" i="4"/>
  <c r="M43" i="4"/>
  <c r="L44" i="4"/>
  <c r="M44" i="4"/>
  <c r="L45" i="4"/>
  <c r="M45" i="4"/>
  <c r="E5" i="6"/>
  <c r="B2" i="1" s="1"/>
  <c r="F5" i="6"/>
  <c r="C2" i="1" s="1"/>
  <c r="BW84" i="1"/>
  <c r="BW85" i="1"/>
  <c r="BW86" i="1"/>
  <c r="BW87" i="1"/>
  <c r="BW88" i="1"/>
  <c r="BW89" i="1"/>
  <c r="BW90" i="1"/>
  <c r="BW91" i="1"/>
  <c r="BW92" i="1"/>
  <c r="BW93" i="1"/>
  <c r="BW94" i="1"/>
  <c r="BV84" i="1"/>
  <c r="BV85" i="1"/>
  <c r="BV86" i="1"/>
  <c r="BV87" i="1"/>
  <c r="BV88" i="1"/>
  <c r="BV89" i="1"/>
  <c r="BV90" i="1"/>
  <c r="BV91" i="1"/>
  <c r="BV92" i="1"/>
  <c r="BV93" i="1"/>
  <c r="BV94" i="1"/>
  <c r="BV95" i="1"/>
  <c r="BV96" i="1"/>
  <c r="BV97" i="1"/>
  <c r="BV98" i="1"/>
  <c r="BV99" i="1"/>
  <c r="BV100" i="1"/>
  <c r="O11" i="1"/>
  <c r="O9" i="1"/>
  <c r="O5" i="1"/>
  <c r="O12" i="1"/>
  <c r="O3" i="1"/>
  <c r="O4" i="1"/>
  <c r="O6" i="1"/>
  <c r="O7" i="1"/>
  <c r="O8" i="1"/>
  <c r="O10" i="1"/>
  <c r="BW95" i="1"/>
  <c r="BW96" i="1"/>
  <c r="BW97" i="1"/>
  <c r="BW98" i="1"/>
  <c r="BW99" i="1"/>
  <c r="BW100" i="1"/>
  <c r="BU84" i="1"/>
  <c r="BU85" i="1"/>
  <c r="BU86" i="1"/>
  <c r="BU87" i="1"/>
  <c r="BU88" i="1"/>
  <c r="BU89" i="1"/>
  <c r="BU90" i="1"/>
  <c r="BU91" i="1"/>
  <c r="BU92" i="1"/>
  <c r="BU93" i="1"/>
  <c r="BU94" i="1"/>
  <c r="BU95" i="1"/>
  <c r="BU96" i="1"/>
  <c r="BU97" i="1"/>
  <c r="BU98" i="1"/>
  <c r="BU99" i="1"/>
  <c r="BU100" i="1"/>
  <c r="O2" i="1"/>
  <c r="A3" i="1"/>
  <c r="A4" i="1"/>
  <c r="A5" i="1"/>
  <c r="A6" i="1"/>
  <c r="A7" i="1"/>
  <c r="A8" i="1"/>
  <c r="A9" i="1"/>
  <c r="A10" i="1"/>
  <c r="A11" i="1"/>
  <c r="A12" i="1"/>
  <c r="A84" i="1"/>
  <c r="A85" i="1"/>
  <c r="A86" i="1"/>
  <c r="A87" i="1"/>
  <c r="A88" i="1"/>
  <c r="A89" i="1"/>
  <c r="A90" i="1"/>
  <c r="A91" i="1"/>
  <c r="A92" i="1"/>
  <c r="A93" i="1"/>
  <c r="A94" i="1"/>
  <c r="A95" i="1"/>
  <c r="A96" i="1"/>
  <c r="A97" i="1"/>
  <c r="A98" i="1"/>
  <c r="A99" i="1"/>
  <c r="A100" i="1"/>
  <c r="A2" i="1"/>
  <c r="AA9" i="1" l="1"/>
  <c r="AB9" i="1"/>
  <c r="AD19" i="1"/>
  <c r="AA52" i="1"/>
  <c r="AB51" i="1"/>
  <c r="AB48" i="1"/>
  <c r="AB30" i="1"/>
  <c r="AB27" i="1"/>
  <c r="AB26" i="1"/>
  <c r="AA22" i="1"/>
  <c r="AA5" i="1"/>
  <c r="AD17" i="1"/>
  <c r="AB47" i="1"/>
  <c r="AB46" i="1"/>
  <c r="AB41" i="1"/>
  <c r="AB36" i="1"/>
  <c r="AA34" i="1"/>
  <c r="AB7" i="1"/>
  <c r="AA38" i="1"/>
  <c r="AJ31" i="1"/>
  <c r="AD20" i="1"/>
  <c r="AB6" i="1"/>
  <c r="AD49" i="1"/>
  <c r="AD43" i="1"/>
  <c r="AA37" i="1"/>
  <c r="AA33" i="1"/>
  <c r="AA31" i="1"/>
  <c r="AB19" i="1"/>
  <c r="AA17" i="1"/>
  <c r="AD7" i="1"/>
  <c r="AD6" i="1"/>
  <c r="AA4" i="1"/>
  <c r="AD50" i="1"/>
  <c r="AD24" i="1"/>
  <c r="AD21" i="1"/>
  <c r="AD8" i="1"/>
  <c r="AD4" i="1"/>
  <c r="AD39" i="1"/>
  <c r="AB39" i="1"/>
  <c r="AD37" i="1"/>
  <c r="AD36" i="1"/>
  <c r="AB33" i="1"/>
  <c r="AB31" i="1"/>
  <c r="AD26" i="1"/>
  <c r="AA25" i="1"/>
  <c r="AA23" i="1"/>
  <c r="AA19" i="1"/>
  <c r="AA18" i="1"/>
  <c r="AB17" i="1"/>
  <c r="AB8" i="1"/>
  <c r="AB4" i="1"/>
  <c r="AD45" i="1"/>
  <c r="AD44" i="1"/>
  <c r="AD35" i="1"/>
  <c r="AD25" i="1"/>
  <c r="AD23" i="1"/>
  <c r="AX7" i="1"/>
  <c r="AX3" i="1"/>
  <c r="AX20" i="1"/>
  <c r="AX8" i="1"/>
  <c r="AX4" i="1"/>
  <c r="AX25" i="1"/>
  <c r="AX11" i="1"/>
  <c r="AX5" i="1"/>
  <c r="AX26" i="1"/>
  <c r="AX6" i="1"/>
  <c r="AX39" i="1"/>
  <c r="AX35" i="1"/>
  <c r="AX2" i="1"/>
  <c r="AX50" i="1"/>
  <c r="AX46" i="1"/>
  <c r="AX47" i="1"/>
  <c r="AX48" i="1"/>
  <c r="AX36" i="1"/>
  <c r="AX30" i="1"/>
  <c r="AX28" i="1"/>
  <c r="AX22" i="1"/>
  <c r="AX15" i="1"/>
  <c r="AX49" i="1"/>
  <c r="AX45" i="1"/>
  <c r="AX43" i="1"/>
  <c r="AX14" i="1"/>
  <c r="AX37" i="1"/>
  <c r="AX29" i="1"/>
  <c r="AX23" i="1"/>
  <c r="AX21" i="1"/>
  <c r="AX18" i="1"/>
  <c r="AX40" i="1"/>
  <c r="AX12" i="1"/>
  <c r="AX9" i="1"/>
  <c r="AX52" i="1"/>
  <c r="AX42" i="1"/>
  <c r="AX16" i="1"/>
  <c r="AX34" i="1"/>
  <c r="AX27" i="1"/>
  <c r="AX19" i="1"/>
  <c r="AX32" i="1"/>
  <c r="AX51" i="1"/>
  <c r="AX44" i="1"/>
  <c r="AX41" i="1"/>
  <c r="AX38" i="1"/>
  <c r="AX17" i="1"/>
  <c r="AX13" i="1"/>
  <c r="AX10" i="1"/>
  <c r="AX33" i="1"/>
  <c r="AX31" i="1"/>
  <c r="AX24" i="1"/>
  <c r="AJ8" i="1"/>
  <c r="AB28" i="1"/>
  <c r="AA15" i="1"/>
  <c r="AJ13" i="1"/>
  <c r="AA11" i="1"/>
  <c r="AJ51" i="1"/>
  <c r="AB52" i="1"/>
  <c r="AG33" i="1"/>
  <c r="AG44" i="1"/>
  <c r="AG46" i="1"/>
  <c r="AG51" i="1"/>
  <c r="AG28" i="1"/>
  <c r="AG52" i="1"/>
  <c r="AG45" i="1"/>
  <c r="AG34" i="1"/>
  <c r="AG9" i="1"/>
  <c r="AG42" i="1"/>
  <c r="AG39" i="1"/>
  <c r="AG50" i="1"/>
  <c r="AG40" i="1"/>
  <c r="AG22" i="1"/>
  <c r="AG49" i="1"/>
  <c r="AG48" i="1"/>
  <c r="AG47" i="1"/>
  <c r="AG41" i="1"/>
  <c r="AG38" i="1"/>
  <c r="AG32" i="1"/>
  <c r="AG29" i="1"/>
  <c r="AG37" i="1"/>
  <c r="AG36" i="1"/>
  <c r="AG35" i="1"/>
  <c r="AG43" i="1"/>
  <c r="AG31" i="1"/>
  <c r="AG30" i="1"/>
  <c r="AG23" i="1"/>
  <c r="AG8" i="1"/>
  <c r="AG7" i="1"/>
  <c r="AG27" i="1"/>
  <c r="AG26" i="1"/>
  <c r="AG25" i="1"/>
  <c r="AG21" i="1"/>
  <c r="AW21" i="1" s="1"/>
  <c r="AG6" i="1"/>
  <c r="AG24" i="1"/>
  <c r="AG20" i="1"/>
  <c r="AG19" i="1"/>
  <c r="AG18" i="1"/>
  <c r="AG17" i="1"/>
  <c r="AG16" i="1"/>
  <c r="AG15" i="1"/>
  <c r="AG14" i="1"/>
  <c r="AW14" i="1" s="1"/>
  <c r="AG13" i="1"/>
  <c r="AG12" i="1"/>
  <c r="AG11" i="1"/>
  <c r="AG10" i="1"/>
  <c r="AG5" i="1"/>
  <c r="AG4" i="1"/>
  <c r="AG3" i="1"/>
  <c r="AG2" i="1"/>
  <c r="AJ43" i="1"/>
  <c r="AJ44" i="1"/>
  <c r="AJ45" i="1"/>
  <c r="AJ46" i="1"/>
  <c r="AJ15" i="1"/>
  <c r="AJ27" i="1"/>
  <c r="AJ9" i="1"/>
  <c r="AJ35" i="1"/>
  <c r="AA32" i="1"/>
  <c r="AJ30" i="1"/>
  <c r="AJ25" i="1"/>
  <c r="AB25" i="1"/>
  <c r="AJ34" i="1"/>
  <c r="AJ48" i="1"/>
  <c r="AJ42" i="1"/>
  <c r="AJ40" i="1"/>
  <c r="AJ28" i="1"/>
  <c r="AB24" i="1"/>
  <c r="AJ11" i="1"/>
  <c r="AJ5" i="1"/>
  <c r="AJ49" i="1"/>
  <c r="AA50" i="1"/>
  <c r="AJ47" i="1"/>
  <c r="AA6" i="1"/>
  <c r="AJ41" i="1"/>
  <c r="AJ38" i="1"/>
  <c r="AJ32" i="1"/>
  <c r="AJ3" i="1"/>
  <c r="AJ39" i="1"/>
  <c r="AJ33" i="1"/>
  <c r="AJ29" i="1"/>
  <c r="AJ26" i="1"/>
  <c r="AJ17" i="1"/>
  <c r="AB22" i="1"/>
  <c r="AJ18" i="1"/>
  <c r="AJ10" i="1"/>
  <c r="AJ2" i="1"/>
  <c r="AB23" i="1"/>
  <c r="AJ16" i="1"/>
  <c r="AJ12" i="1"/>
  <c r="AJ4" i="1"/>
  <c r="AW37" i="1" l="1"/>
  <c r="AY37" i="1" s="1"/>
  <c r="AW20" i="1"/>
  <c r="AZ20" i="1" s="1"/>
  <c r="AW36" i="1"/>
  <c r="BA36" i="1" s="1"/>
  <c r="AW7" i="1"/>
  <c r="AY7" i="1" s="1"/>
  <c r="AW3" i="1"/>
  <c r="AY3" i="1" s="1"/>
  <c r="AW19" i="1"/>
  <c r="BB19" i="1" s="1"/>
  <c r="AW31" i="1"/>
  <c r="AY31" i="1" s="1"/>
  <c r="AW15" i="1"/>
  <c r="AY15" i="1" s="1"/>
  <c r="AW52" i="1"/>
  <c r="BA52" i="1" s="1"/>
  <c r="AW10" i="1"/>
  <c r="AZ10" i="1" s="1"/>
  <c r="AW18" i="1"/>
  <c r="BA18" i="1" s="1"/>
  <c r="AW44" i="1"/>
  <c r="BB44" i="1" s="1"/>
  <c r="AW30" i="1"/>
  <c r="AZ30" i="1" s="1"/>
  <c r="AW38" i="1"/>
  <c r="BB38" i="1" s="1"/>
  <c r="AW5" i="1"/>
  <c r="BH5" i="1" s="1"/>
  <c r="AW13" i="1"/>
  <c r="BG13" i="1" s="1"/>
  <c r="AW17" i="1"/>
  <c r="BE17" i="1" s="1"/>
  <c r="AW35" i="1"/>
  <c r="AZ35" i="1" s="1"/>
  <c r="AW48" i="1"/>
  <c r="BA48" i="1" s="1"/>
  <c r="AW27" i="1"/>
  <c r="AZ27" i="1" s="1"/>
  <c r="AW8" i="1"/>
  <c r="BB8" i="1" s="1"/>
  <c r="AW40" i="1"/>
  <c r="AY40" i="1" s="1"/>
  <c r="AW46" i="1"/>
  <c r="BA46" i="1" s="1"/>
  <c r="AW33" i="1"/>
  <c r="AY33" i="1" s="1"/>
  <c r="AW29" i="1"/>
  <c r="AY29" i="1" s="1"/>
  <c r="AW45" i="1"/>
  <c r="AY45" i="1" s="1"/>
  <c r="AW22" i="1"/>
  <c r="BB22" i="1" s="1"/>
  <c r="AW25" i="1"/>
  <c r="BD25" i="1" s="1"/>
  <c r="AW4" i="1"/>
  <c r="BA4" i="1" s="1"/>
  <c r="AW23" i="1"/>
  <c r="BA23" i="1" s="1"/>
  <c r="AW41" i="1"/>
  <c r="BE41" i="1" s="1"/>
  <c r="AW11" i="1"/>
  <c r="BB11" i="1" s="1"/>
  <c r="AW42" i="1"/>
  <c r="BA42" i="1" s="1"/>
  <c r="AW12" i="1"/>
  <c r="AY12" i="1" s="1"/>
  <c r="AW47" i="1"/>
  <c r="BB47" i="1" s="1"/>
  <c r="AW43" i="1"/>
  <c r="BA43" i="1" s="1"/>
  <c r="AW16" i="1"/>
  <c r="AY16" i="1" s="1"/>
  <c r="AW32" i="1"/>
  <c r="BA32" i="1" s="1"/>
  <c r="AW50" i="1"/>
  <c r="BA50" i="1" s="1"/>
  <c r="AW24" i="1"/>
  <c r="AY24" i="1" s="1"/>
  <c r="AW2" i="1"/>
  <c r="BB2" i="1" s="1"/>
  <c r="AW39" i="1"/>
  <c r="AZ39" i="1" s="1"/>
  <c r="AW34" i="1"/>
  <c r="AZ34" i="1" s="1"/>
  <c r="AW51" i="1"/>
  <c r="BB51" i="1" s="1"/>
  <c r="AW26" i="1"/>
  <c r="AZ26" i="1" s="1"/>
  <c r="AW28" i="1"/>
  <c r="AY28" i="1" s="1"/>
  <c r="AW9" i="1"/>
  <c r="BE9" i="1" s="1"/>
  <c r="AY21" i="1"/>
  <c r="BD21" i="1"/>
  <c r="BF21" i="1"/>
  <c r="AZ21" i="1"/>
  <c r="BA21" i="1"/>
  <c r="BB21" i="1"/>
  <c r="BC21" i="1"/>
  <c r="BG21" i="1"/>
  <c r="BH21" i="1"/>
  <c r="BI21" i="1"/>
  <c r="BE21" i="1"/>
  <c r="AY14" i="1"/>
  <c r="AZ14" i="1"/>
  <c r="BA14" i="1"/>
  <c r="BB14" i="1"/>
  <c r="BC14" i="1"/>
  <c r="BD14" i="1"/>
  <c r="BE14" i="1"/>
  <c r="BF14" i="1"/>
  <c r="BG14" i="1"/>
  <c r="BH14" i="1"/>
  <c r="BI14" i="1"/>
  <c r="AW49" i="1"/>
  <c r="AW6" i="1"/>
  <c r="BD19" i="1" l="1"/>
  <c r="AY10" i="1"/>
  <c r="BB7" i="1"/>
  <c r="BC20" i="1"/>
  <c r="BI20" i="1"/>
  <c r="AY20" i="1"/>
  <c r="BD20" i="1"/>
  <c r="BG20" i="1"/>
  <c r="BA20" i="1"/>
  <c r="BC19" i="1"/>
  <c r="BF20" i="1"/>
  <c r="BB20" i="1"/>
  <c r="AY19" i="1"/>
  <c r="BG38" i="1"/>
  <c r="BH20" i="1"/>
  <c r="BE20" i="1"/>
  <c r="BE19" i="1"/>
  <c r="BC37" i="1"/>
  <c r="BG37" i="1"/>
  <c r="BA37" i="1"/>
  <c r="BF37" i="1"/>
  <c r="BD37" i="1"/>
  <c r="BE37" i="1"/>
  <c r="AZ37" i="1"/>
  <c r="BB37" i="1"/>
  <c r="BD7" i="1"/>
  <c r="BI37" i="1"/>
  <c r="BH37" i="1"/>
  <c r="BI19" i="1"/>
  <c r="AZ19" i="1"/>
  <c r="BE7" i="1"/>
  <c r="BH7" i="1"/>
  <c r="AZ7" i="1"/>
  <c r="BI7" i="1"/>
  <c r="BF7" i="1"/>
  <c r="BA7" i="1"/>
  <c r="BG7" i="1"/>
  <c r="BC7" i="1"/>
  <c r="AZ36" i="1"/>
  <c r="BI36" i="1"/>
  <c r="BE36" i="1"/>
  <c r="BF36" i="1"/>
  <c r="BC36" i="1"/>
  <c r="BG36" i="1"/>
  <c r="BD36" i="1"/>
  <c r="BB36" i="1"/>
  <c r="BH36" i="1"/>
  <c r="AY36" i="1"/>
  <c r="BE31" i="1"/>
  <c r="BF19" i="1"/>
  <c r="BG19" i="1"/>
  <c r="BA19" i="1"/>
  <c r="BH19" i="1"/>
  <c r="BG3" i="1"/>
  <c r="BD3" i="1"/>
  <c r="BB3" i="1"/>
  <c r="BI3" i="1"/>
  <c r="AZ3" i="1"/>
  <c r="BG31" i="1"/>
  <c r="BF3" i="1"/>
  <c r="BE3" i="1"/>
  <c r="BA3" i="1"/>
  <c r="AZ31" i="1"/>
  <c r="BH3" i="1"/>
  <c r="BC3" i="1"/>
  <c r="BF31" i="1"/>
  <c r="BB31" i="1"/>
  <c r="BI31" i="1"/>
  <c r="BD31" i="1"/>
  <c r="BA31" i="1"/>
  <c r="BH31" i="1"/>
  <c r="BC31" i="1"/>
  <c r="BF15" i="1"/>
  <c r="BB15" i="1"/>
  <c r="BD15" i="1"/>
  <c r="BG15" i="1"/>
  <c r="BE15" i="1"/>
  <c r="AZ15" i="1"/>
  <c r="BI15" i="1"/>
  <c r="BA15" i="1"/>
  <c r="BH15" i="1"/>
  <c r="BC15" i="1"/>
  <c r="BG52" i="1"/>
  <c r="AY52" i="1"/>
  <c r="BE52" i="1"/>
  <c r="BC52" i="1"/>
  <c r="BI52" i="1"/>
  <c r="BF52" i="1"/>
  <c r="AZ52" i="1"/>
  <c r="BB52" i="1"/>
  <c r="BH52" i="1"/>
  <c r="BD52" i="1"/>
  <c r="BF18" i="1"/>
  <c r="BG10" i="1"/>
  <c r="BC10" i="1"/>
  <c r="BE35" i="1"/>
  <c r="AY38" i="1"/>
  <c r="BE44" i="1"/>
  <c r="AZ13" i="1"/>
  <c r="AZ44" i="1"/>
  <c r="AZ40" i="1"/>
  <c r="BE13" i="1"/>
  <c r="BF5" i="1"/>
  <c r="BI40" i="1"/>
  <c r="BD13" i="1"/>
  <c r="BI13" i="1"/>
  <c r="BD40" i="1"/>
  <c r="BA40" i="1"/>
  <c r="BG44" i="1"/>
  <c r="BA44" i="1"/>
  <c r="BC13" i="1"/>
  <c r="AY13" i="1"/>
  <c r="BH40" i="1"/>
  <c r="BE40" i="1"/>
  <c r="BH44" i="1"/>
  <c r="BD44" i="1"/>
  <c r="AY44" i="1"/>
  <c r="BA13" i="1"/>
  <c r="BF13" i="1"/>
  <c r="BG40" i="1"/>
  <c r="BB40" i="1"/>
  <c r="BF44" i="1"/>
  <c r="BC44" i="1"/>
  <c r="BB13" i="1"/>
  <c r="BH13" i="1"/>
  <c r="BF40" i="1"/>
  <c r="BC40" i="1"/>
  <c r="BI44" i="1"/>
  <c r="BC27" i="1"/>
  <c r="BG17" i="1"/>
  <c r="BH17" i="1"/>
  <c r="BB18" i="1"/>
  <c r="BG27" i="1"/>
  <c r="BC46" i="1"/>
  <c r="BF30" i="1"/>
  <c r="BB5" i="1"/>
  <c r="BD8" i="1"/>
  <c r="BI18" i="1"/>
  <c r="BD18" i="1"/>
  <c r="AZ18" i="1"/>
  <c r="BC48" i="1"/>
  <c r="AY48" i="1"/>
  <c r="BD5" i="1"/>
  <c r="AZ8" i="1"/>
  <c r="BG18" i="1"/>
  <c r="BC18" i="1"/>
  <c r="AY18" i="1"/>
  <c r="BE48" i="1"/>
  <c r="BF8" i="1"/>
  <c r="BH18" i="1"/>
  <c r="BE18" i="1"/>
  <c r="BH27" i="1"/>
  <c r="BB27" i="1"/>
  <c r="BC17" i="1"/>
  <c r="BF17" i="1"/>
  <c r="BH46" i="1"/>
  <c r="AZ46" i="1"/>
  <c r="BC30" i="1"/>
  <c r="BF27" i="1"/>
  <c r="BA27" i="1"/>
  <c r="BA17" i="1"/>
  <c r="BD17" i="1"/>
  <c r="BG46" i="1"/>
  <c r="AY46" i="1"/>
  <c r="BI30" i="1"/>
  <c r="BB30" i="1"/>
  <c r="BI27" i="1"/>
  <c r="BD27" i="1"/>
  <c r="BI17" i="1"/>
  <c r="AZ17" i="1"/>
  <c r="AY17" i="1"/>
  <c r="BD46" i="1"/>
  <c r="BG30" i="1"/>
  <c r="BD35" i="1"/>
  <c r="BD38" i="1"/>
  <c r="BF10" i="1"/>
  <c r="BB10" i="1"/>
  <c r="BI43" i="1"/>
  <c r="BG35" i="1"/>
  <c r="BA35" i="1"/>
  <c r="BE27" i="1"/>
  <c r="AY27" i="1"/>
  <c r="BB17" i="1"/>
  <c r="BF46" i="1"/>
  <c r="BB46" i="1"/>
  <c r="BC38" i="1"/>
  <c r="BH30" i="1"/>
  <c r="BE30" i="1"/>
  <c r="BA30" i="1"/>
  <c r="BI10" i="1"/>
  <c r="BE10" i="1"/>
  <c r="BA10" i="1"/>
  <c r="BB35" i="1"/>
  <c r="BH35" i="1"/>
  <c r="BI46" i="1"/>
  <c r="BE46" i="1"/>
  <c r="BH38" i="1"/>
  <c r="AZ38" i="1"/>
  <c r="AY30" i="1"/>
  <c r="BD30" i="1"/>
  <c r="BH10" i="1"/>
  <c r="BD10" i="1"/>
  <c r="BI5" i="1"/>
  <c r="AY5" i="1"/>
  <c r="BC8" i="1"/>
  <c r="BF35" i="1"/>
  <c r="BC35" i="1"/>
  <c r="BG48" i="1"/>
  <c r="BD48" i="1"/>
  <c r="AZ48" i="1"/>
  <c r="BC5" i="1"/>
  <c r="BA5" i="1"/>
  <c r="BE5" i="1"/>
  <c r="BH8" i="1"/>
  <c r="BE8" i="1"/>
  <c r="BA8" i="1"/>
  <c r="BI38" i="1"/>
  <c r="BE38" i="1"/>
  <c r="BA38" i="1"/>
  <c r="BI48" i="1"/>
  <c r="BB48" i="1"/>
  <c r="AZ5" i="1"/>
  <c r="BI8" i="1"/>
  <c r="AY8" i="1"/>
  <c r="BI35" i="1"/>
  <c r="AY35" i="1"/>
  <c r="BH48" i="1"/>
  <c r="BF48" i="1"/>
  <c r="BG5" i="1"/>
  <c r="BA11" i="1"/>
  <c r="BG8" i="1"/>
  <c r="BG51" i="1"/>
  <c r="BF38" i="1"/>
  <c r="BC33" i="1"/>
  <c r="BA25" i="1"/>
  <c r="AZ33" i="1"/>
  <c r="BF25" i="1"/>
  <c r="BH33" i="1"/>
  <c r="BE33" i="1"/>
  <c r="BF11" i="1"/>
  <c r="BG33" i="1"/>
  <c r="AZ23" i="1"/>
  <c r="BB45" i="1"/>
  <c r="BA45" i="1"/>
  <c r="AY39" i="1"/>
  <c r="BG23" i="1"/>
  <c r="BI32" i="1"/>
  <c r="BC39" i="1"/>
  <c r="BH23" i="1"/>
  <c r="BF28" i="1"/>
  <c r="BF29" i="1"/>
  <c r="AZ42" i="1"/>
  <c r="BA29" i="1"/>
  <c r="BE16" i="1"/>
  <c r="BH4" i="1"/>
  <c r="BI24" i="1"/>
  <c r="BE51" i="1"/>
  <c r="BF42" i="1"/>
  <c r="BF33" i="1"/>
  <c r="BB33" i="1"/>
  <c r="BD33" i="1"/>
  <c r="BD4" i="1"/>
  <c r="BC29" i="1"/>
  <c r="BG29" i="1"/>
  <c r="BD16" i="1"/>
  <c r="BH42" i="1"/>
  <c r="BF4" i="1"/>
  <c r="BH29" i="1"/>
  <c r="BI29" i="1"/>
  <c r="BD43" i="1"/>
  <c r="BG25" i="1"/>
  <c r="BE25" i="1"/>
  <c r="AZ43" i="1"/>
  <c r="BC25" i="1"/>
  <c r="BB24" i="1"/>
  <c r="BI11" i="1"/>
  <c r="BC26" i="1"/>
  <c r="BA51" i="1"/>
  <c r="BD42" i="1"/>
  <c r="BI33" i="1"/>
  <c r="BA33" i="1"/>
  <c r="AZ4" i="1"/>
  <c r="BB29" i="1"/>
  <c r="BE29" i="1"/>
  <c r="AZ41" i="1"/>
  <c r="BG22" i="1"/>
  <c r="BD23" i="1"/>
  <c r="BB32" i="1"/>
  <c r="BI45" i="1"/>
  <c r="BD28" i="1"/>
  <c r="BC22" i="1"/>
  <c r="BF12" i="1"/>
  <c r="BI39" i="1"/>
  <c r="BF23" i="1"/>
  <c r="BB23" i="1"/>
  <c r="AZ45" i="1"/>
  <c r="BE45" i="1"/>
  <c r="AZ28" i="1"/>
  <c r="AZ16" i="1"/>
  <c r="BA2" i="1"/>
  <c r="BB42" i="1"/>
  <c r="AY22" i="1"/>
  <c r="BB4" i="1"/>
  <c r="BD29" i="1"/>
  <c r="AZ29" i="1"/>
  <c r="AZ12" i="1"/>
  <c r="BH43" i="1"/>
  <c r="BG39" i="1"/>
  <c r="BA39" i="1"/>
  <c r="BH25" i="1"/>
  <c r="AZ25" i="1"/>
  <c r="AY25" i="1"/>
  <c r="AY23" i="1"/>
  <c r="BC23" i="1"/>
  <c r="BE32" i="1"/>
  <c r="AZ32" i="1"/>
  <c r="BD24" i="1"/>
  <c r="AZ24" i="1"/>
  <c r="BG45" i="1"/>
  <c r="BH45" i="1"/>
  <c r="BF45" i="1"/>
  <c r="BC11" i="1"/>
  <c r="BG28" i="1"/>
  <c r="BI51" i="1"/>
  <c r="BI12" i="1"/>
  <c r="BB43" i="1"/>
  <c r="BE39" i="1"/>
  <c r="BI25" i="1"/>
  <c r="BB25" i="1"/>
  <c r="BI23" i="1"/>
  <c r="BE23" i="1"/>
  <c r="BD32" i="1"/>
  <c r="BE24" i="1"/>
  <c r="BC45" i="1"/>
  <c r="BD45" i="1"/>
  <c r="BG11" i="1"/>
  <c r="AY11" i="1"/>
  <c r="BB28" i="1"/>
  <c r="BC51" i="1"/>
  <c r="BB12" i="1"/>
  <c r="BH41" i="1"/>
  <c r="AY41" i="1"/>
  <c r="BH22" i="1"/>
  <c r="BE22" i="1"/>
  <c r="BA22" i="1"/>
  <c r="BA9" i="1"/>
  <c r="BB41" i="1"/>
  <c r="BI22" i="1"/>
  <c r="BD22" i="1"/>
  <c r="AZ22" i="1"/>
  <c r="BB50" i="1"/>
  <c r="BG41" i="1"/>
  <c r="BD41" i="1"/>
  <c r="BF22" i="1"/>
  <c r="BH50" i="1"/>
  <c r="AY26" i="1"/>
  <c r="BB16" i="1"/>
  <c r="BE2" i="1"/>
  <c r="BG42" i="1"/>
  <c r="BC42" i="1"/>
  <c r="AY42" i="1"/>
  <c r="BC41" i="1"/>
  <c r="BF41" i="1"/>
  <c r="BI4" i="1"/>
  <c r="BC4" i="1"/>
  <c r="AY4" i="1"/>
  <c r="BG26" i="1"/>
  <c r="BI16" i="1"/>
  <c r="BA34" i="1"/>
  <c r="BI42" i="1"/>
  <c r="BE42" i="1"/>
  <c r="BI41" i="1"/>
  <c r="BA41" i="1"/>
  <c r="BG4" i="1"/>
  <c r="BE4" i="1"/>
  <c r="BG43" i="1"/>
  <c r="BC43" i="1"/>
  <c r="AY43" i="1"/>
  <c r="BH39" i="1"/>
  <c r="BB39" i="1"/>
  <c r="BG32" i="1"/>
  <c r="BC32" i="1"/>
  <c r="AY32" i="1"/>
  <c r="BH24" i="1"/>
  <c r="BG24" i="1"/>
  <c r="BA24" i="1"/>
  <c r="BE11" i="1"/>
  <c r="BD11" i="1"/>
  <c r="AZ11" i="1"/>
  <c r="BH28" i="1"/>
  <c r="BE28" i="1"/>
  <c r="BA28" i="1"/>
  <c r="BD51" i="1"/>
  <c r="AY51" i="1"/>
  <c r="AZ51" i="1"/>
  <c r="BE12" i="1"/>
  <c r="BA12" i="1"/>
  <c r="BE43" i="1"/>
  <c r="BF43" i="1"/>
  <c r="BF39" i="1"/>
  <c r="BD39" i="1"/>
  <c r="BH32" i="1"/>
  <c r="BF32" i="1"/>
  <c r="BF24" i="1"/>
  <c r="BC24" i="1"/>
  <c r="BH11" i="1"/>
  <c r="BI28" i="1"/>
  <c r="BC28" i="1"/>
  <c r="BF51" i="1"/>
  <c r="BH51" i="1"/>
  <c r="BH12" i="1"/>
  <c r="BD12" i="1"/>
  <c r="BF50" i="1"/>
  <c r="BH34" i="1"/>
  <c r="BG47" i="1"/>
  <c r="BA47" i="1"/>
  <c r="BD50" i="1"/>
  <c r="BE34" i="1"/>
  <c r="BH9" i="1"/>
  <c r="BF47" i="1"/>
  <c r="BE47" i="1"/>
  <c r="BG50" i="1"/>
  <c r="AZ50" i="1"/>
  <c r="AY9" i="1"/>
  <c r="BC47" i="1"/>
  <c r="AY50" i="1"/>
  <c r="BC50" i="1"/>
  <c r="BE26" i="1"/>
  <c r="BG16" i="1"/>
  <c r="BF16" i="1"/>
  <c r="BA16" i="1"/>
  <c r="BC34" i="1"/>
  <c r="BG2" i="1"/>
  <c r="AY2" i="1"/>
  <c r="BG9" i="1"/>
  <c r="BF9" i="1"/>
  <c r="BH47" i="1"/>
  <c r="AY47" i="1"/>
  <c r="AZ47" i="1"/>
  <c r="BG12" i="1"/>
  <c r="BC12" i="1"/>
  <c r="BI50" i="1"/>
  <c r="BE50" i="1"/>
  <c r="BI26" i="1"/>
  <c r="BA26" i="1"/>
  <c r="BH16" i="1"/>
  <c r="BC16" i="1"/>
  <c r="BG34" i="1"/>
  <c r="AY34" i="1"/>
  <c r="BC2" i="1"/>
  <c r="BC9" i="1"/>
  <c r="BI47" i="1"/>
  <c r="BD47" i="1"/>
  <c r="BF26" i="1"/>
  <c r="BB26" i="1"/>
  <c r="BF34" i="1"/>
  <c r="BB34" i="1"/>
  <c r="BD2" i="1"/>
  <c r="AZ2" i="1"/>
  <c r="BD9" i="1"/>
  <c r="AZ9" i="1"/>
  <c r="BH26" i="1"/>
  <c r="BD26" i="1"/>
  <c r="BI34" i="1"/>
  <c r="BD34" i="1"/>
  <c r="BF2" i="1"/>
  <c r="BI9" i="1"/>
  <c r="BB9" i="1"/>
  <c r="AZ6" i="1"/>
  <c r="BA6" i="1"/>
  <c r="BB6" i="1"/>
  <c r="BC6" i="1"/>
  <c r="BD6" i="1"/>
  <c r="BE6" i="1"/>
  <c r="BF6" i="1"/>
  <c r="BG6" i="1"/>
  <c r="AY6" i="1"/>
  <c r="BH6" i="1"/>
  <c r="BI6" i="1"/>
  <c r="AY49" i="1"/>
  <c r="BD49" i="1"/>
  <c r="BE49" i="1"/>
  <c r="AZ49" i="1"/>
  <c r="BA49" i="1"/>
  <c r="BB49" i="1"/>
  <c r="BC49" i="1"/>
  <c r="BF49" i="1"/>
  <c r="BG49" i="1"/>
  <c r="BH49" i="1"/>
  <c r="BI49" i="1"/>
  <c r="BW21" i="1"/>
  <c r="BV21" i="1"/>
  <c r="BW14" i="1"/>
  <c r="BV14" i="1"/>
  <c r="BV20" i="1" l="1"/>
  <c r="BW20" i="1"/>
  <c r="BW37" i="1"/>
  <c r="BV37" i="1"/>
  <c r="BW7" i="1"/>
  <c r="BV7" i="1"/>
  <c r="BV36" i="1"/>
  <c r="BW36" i="1"/>
  <c r="BW19" i="1"/>
  <c r="BV19" i="1"/>
  <c r="BV3" i="1"/>
  <c r="BW3" i="1"/>
  <c r="BV31" i="1"/>
  <c r="BW31" i="1"/>
  <c r="BW15" i="1"/>
  <c r="BV15" i="1"/>
  <c r="BV52" i="1"/>
  <c r="BW52" i="1"/>
  <c r="BV40" i="1"/>
  <c r="BV5" i="1"/>
  <c r="BV13" i="1"/>
  <c r="BW17" i="1"/>
  <c r="BW40" i="1"/>
  <c r="BW44" i="1"/>
  <c r="BV44" i="1"/>
  <c r="BV17" i="1"/>
  <c r="BW13" i="1"/>
  <c r="BV30" i="1"/>
  <c r="BV10" i="1"/>
  <c r="BW46" i="1"/>
  <c r="BV35" i="1"/>
  <c r="BW5" i="1"/>
  <c r="BV46" i="1"/>
  <c r="BW27" i="1"/>
  <c r="BW18" i="1"/>
  <c r="BV18" i="1"/>
  <c r="BW10" i="1"/>
  <c r="BW30" i="1"/>
  <c r="BV27" i="1"/>
  <c r="BW35" i="1"/>
  <c r="BW38" i="1"/>
  <c r="BW48" i="1"/>
  <c r="BW8" i="1"/>
  <c r="BV8" i="1"/>
  <c r="BV38" i="1"/>
  <c r="BV48" i="1"/>
  <c r="BV33" i="1"/>
  <c r="BW33" i="1"/>
  <c r="BP8" i="1"/>
  <c r="BP20" i="1"/>
  <c r="BV4" i="1"/>
  <c r="BP9" i="1"/>
  <c r="BW39" i="1"/>
  <c r="BV22" i="1"/>
  <c r="BV25" i="1"/>
  <c r="BV29" i="1"/>
  <c r="BV45" i="1"/>
  <c r="BW29" i="1"/>
  <c r="BV28" i="1"/>
  <c r="BM44" i="1"/>
  <c r="BQ16" i="1"/>
  <c r="BW11" i="1"/>
  <c r="BV51" i="1"/>
  <c r="BW24" i="1"/>
  <c r="BV32" i="1"/>
  <c r="BW41" i="1"/>
  <c r="BK25" i="1"/>
  <c r="BW45" i="1"/>
  <c r="BV23" i="1"/>
  <c r="BW23" i="1"/>
  <c r="BW25" i="1"/>
  <c r="BJ10" i="1"/>
  <c r="BW50" i="1"/>
  <c r="BL19" i="1"/>
  <c r="BV41" i="1"/>
  <c r="BP5" i="1"/>
  <c r="BV12" i="1"/>
  <c r="BV39" i="1"/>
  <c r="BV42" i="1"/>
  <c r="BP49" i="1"/>
  <c r="BW22" i="1"/>
  <c r="BP18" i="1"/>
  <c r="BP42" i="1"/>
  <c r="BP21" i="1"/>
  <c r="BL32" i="1"/>
  <c r="BW4" i="1"/>
  <c r="BK13" i="1"/>
  <c r="BS51" i="1"/>
  <c r="BP48" i="1"/>
  <c r="BP38" i="1"/>
  <c r="BP17" i="1"/>
  <c r="BW43" i="1"/>
  <c r="BP25" i="1"/>
  <c r="BP7" i="1"/>
  <c r="BP27" i="1"/>
  <c r="BQ22" i="1"/>
  <c r="BV9" i="1"/>
  <c r="BM18" i="1"/>
  <c r="BP10" i="1"/>
  <c r="BP36" i="1"/>
  <c r="BP34" i="1"/>
  <c r="BP46" i="1"/>
  <c r="BP41" i="1"/>
  <c r="BP45" i="1"/>
  <c r="BP44" i="1"/>
  <c r="BP4" i="1"/>
  <c r="BL4" i="1"/>
  <c r="BV43" i="1"/>
  <c r="BM38" i="1"/>
  <c r="BW42" i="1"/>
  <c r="BK33" i="1"/>
  <c r="BL48" i="1"/>
  <c r="BP3" i="1"/>
  <c r="BP50" i="1"/>
  <c r="BP13" i="1"/>
  <c r="BP12" i="1"/>
  <c r="BP30" i="1"/>
  <c r="BP16" i="1"/>
  <c r="BP52" i="1"/>
  <c r="BP40" i="1"/>
  <c r="BP33" i="1"/>
  <c r="BP43" i="1"/>
  <c r="BP22" i="1"/>
  <c r="BP19" i="1"/>
  <c r="BP14" i="1"/>
  <c r="BP2" i="1"/>
  <c r="BJ48" i="1"/>
  <c r="BO52" i="1"/>
  <c r="BM24" i="1"/>
  <c r="BP37" i="1"/>
  <c r="BP32" i="1"/>
  <c r="BP24" i="1"/>
  <c r="BP15" i="1"/>
  <c r="BV24" i="1"/>
  <c r="BW12" i="1"/>
  <c r="BM11" i="1"/>
  <c r="BK27" i="1"/>
  <c r="BW9" i="1"/>
  <c r="BP31" i="1"/>
  <c r="BP26" i="1"/>
  <c r="BP6" i="1"/>
  <c r="BP35" i="1"/>
  <c r="BP47" i="1"/>
  <c r="BP51" i="1"/>
  <c r="BP39" i="1"/>
  <c r="BP23" i="1"/>
  <c r="BP29" i="1"/>
  <c r="BP28" i="1"/>
  <c r="BP11" i="1"/>
  <c r="BK9" i="1"/>
  <c r="BN19" i="1"/>
  <c r="BW47" i="1"/>
  <c r="BW51" i="1"/>
  <c r="BW28" i="1"/>
  <c r="BV11" i="1"/>
  <c r="BW32" i="1"/>
  <c r="BM15" i="1"/>
  <c r="BK40" i="1"/>
  <c r="BL6" i="1"/>
  <c r="BL30" i="1"/>
  <c r="BS18" i="1"/>
  <c r="BL42" i="1"/>
  <c r="BQ31" i="1"/>
  <c r="BO10" i="1"/>
  <c r="BV26" i="1"/>
  <c r="BN52" i="1"/>
  <c r="BJ5" i="1"/>
  <c r="BW16" i="1"/>
  <c r="BV50" i="1"/>
  <c r="BM5" i="1"/>
  <c r="BK31" i="1"/>
  <c r="BL34" i="1"/>
  <c r="BQ2" i="1"/>
  <c r="BQ32" i="1"/>
  <c r="BN47" i="1"/>
  <c r="BN42" i="1"/>
  <c r="BO11" i="1"/>
  <c r="BO29" i="1"/>
  <c r="BS30" i="1"/>
  <c r="BS34" i="1"/>
  <c r="BJ7" i="1"/>
  <c r="BJ17" i="1"/>
  <c r="BL25" i="1"/>
  <c r="BL5" i="1"/>
  <c r="BL16" i="1"/>
  <c r="BL33" i="1"/>
  <c r="BL50" i="1"/>
  <c r="BL38" i="1"/>
  <c r="BL17" i="1"/>
  <c r="BQ52" i="1"/>
  <c r="BQ44" i="1"/>
  <c r="BN12" i="1"/>
  <c r="BN20" i="1"/>
  <c r="BO49" i="1"/>
  <c r="BO8" i="1"/>
  <c r="BS17" i="1"/>
  <c r="BS23" i="1"/>
  <c r="BJ45" i="1"/>
  <c r="BL29" i="1"/>
  <c r="BL31" i="1"/>
  <c r="BL43" i="1"/>
  <c r="BL36" i="1"/>
  <c r="BL24" i="1"/>
  <c r="BL14" i="1"/>
  <c r="BS10" i="1"/>
  <c r="BT49" i="1"/>
  <c r="BQ12" i="1"/>
  <c r="BM7" i="1"/>
  <c r="BW26" i="1"/>
  <c r="BV2" i="1"/>
  <c r="BN8" i="1"/>
  <c r="BV47" i="1"/>
  <c r="BL9" i="1"/>
  <c r="BO14" i="1"/>
  <c r="BL18" i="1"/>
  <c r="BL26" i="1"/>
  <c r="BL44" i="1"/>
  <c r="BL41" i="1"/>
  <c r="BL51" i="1"/>
  <c r="BJ25" i="1"/>
  <c r="BO4" i="1"/>
  <c r="BV34" i="1"/>
  <c r="BW34" i="1"/>
  <c r="BS5" i="1"/>
  <c r="BT38" i="1"/>
  <c r="BK11" i="1"/>
  <c r="BM27" i="1"/>
  <c r="BM50" i="1"/>
  <c r="BM31" i="1"/>
  <c r="BQ49" i="1"/>
  <c r="BQ4" i="1"/>
  <c r="BV16" i="1"/>
  <c r="BN13" i="1"/>
  <c r="BN25" i="1"/>
  <c r="BN37" i="1"/>
  <c r="BN14" i="1"/>
  <c r="BK18" i="1"/>
  <c r="BK28" i="1"/>
  <c r="BK10" i="1"/>
  <c r="BO3" i="1"/>
  <c r="BO32" i="1"/>
  <c r="BO6" i="1"/>
  <c r="BS27" i="1"/>
  <c r="BS15" i="1"/>
  <c r="BS28" i="1"/>
  <c r="BS4" i="1"/>
  <c r="BJ30" i="1"/>
  <c r="BJ19" i="1"/>
  <c r="BJ23" i="1"/>
  <c r="BL47" i="1"/>
  <c r="BL12" i="1"/>
  <c r="BL21" i="1"/>
  <c r="BL10" i="1"/>
  <c r="BL7" i="1"/>
  <c r="BL23" i="1"/>
  <c r="BL20" i="1"/>
  <c r="BL11" i="1"/>
  <c r="BL37" i="1"/>
  <c r="BL8" i="1"/>
  <c r="BL28" i="1"/>
  <c r="BL52" i="1"/>
  <c r="BL15" i="1"/>
  <c r="BR9" i="1"/>
  <c r="BM20" i="1"/>
  <c r="BK21" i="1"/>
  <c r="BM22" i="1"/>
  <c r="BM25" i="1"/>
  <c r="BM28" i="1"/>
  <c r="BM29" i="1"/>
  <c r="BQ35" i="1"/>
  <c r="BQ41" i="1"/>
  <c r="BQ28" i="1"/>
  <c r="BN48" i="1"/>
  <c r="BK44" i="1"/>
  <c r="BK7" i="1"/>
  <c r="BO31" i="1"/>
  <c r="BO41" i="1"/>
  <c r="BS22" i="1"/>
  <c r="BS41" i="1"/>
  <c r="BJ39" i="1"/>
  <c r="BJ28" i="1"/>
  <c r="BL35" i="1"/>
  <c r="BL2" i="1"/>
  <c r="BL13" i="1"/>
  <c r="BL49" i="1"/>
  <c r="BL27" i="1"/>
  <c r="BL46" i="1"/>
  <c r="BL45" i="1"/>
  <c r="BL40" i="1"/>
  <c r="BL39" i="1"/>
  <c r="BL22" i="1"/>
  <c r="BL3" i="1"/>
  <c r="BT27" i="1"/>
  <c r="BT14" i="1"/>
  <c r="BJ3" i="1"/>
  <c r="BJ20" i="1"/>
  <c r="BJ6" i="1"/>
  <c r="BJ11" i="1"/>
  <c r="BJ44" i="1"/>
  <c r="BJ14" i="1"/>
  <c r="BJ50" i="1"/>
  <c r="BJ24" i="1"/>
  <c r="BJ35" i="1"/>
  <c r="BJ47" i="1"/>
  <c r="BJ38" i="1"/>
  <c r="BJ42" i="1"/>
  <c r="BJ43" i="1"/>
  <c r="BJ2" i="1"/>
  <c r="BJ16" i="1"/>
  <c r="BJ29" i="1"/>
  <c r="BJ12" i="1"/>
  <c r="BJ26" i="1"/>
  <c r="BJ46" i="1"/>
  <c r="BJ36" i="1"/>
  <c r="BJ21" i="1"/>
  <c r="BJ31" i="1"/>
  <c r="BJ27" i="1"/>
  <c r="BJ40" i="1"/>
  <c r="BJ51" i="1"/>
  <c r="BJ8" i="1"/>
  <c r="BO7" i="1"/>
  <c r="BO24" i="1"/>
  <c r="BO23" i="1"/>
  <c r="BO50" i="1"/>
  <c r="BO46" i="1"/>
  <c r="BO26" i="1"/>
  <c r="BO15" i="1"/>
  <c r="BO40" i="1"/>
  <c r="BO48" i="1"/>
  <c r="BO2" i="1"/>
  <c r="BO44" i="1"/>
  <c r="BO21" i="1"/>
  <c r="BO30" i="1"/>
  <c r="BO19" i="1"/>
  <c r="BO16" i="1"/>
  <c r="BO12" i="1"/>
  <c r="BO28" i="1"/>
  <c r="BO9" i="1"/>
  <c r="BO34" i="1"/>
  <c r="BO38" i="1"/>
  <c r="BO42" i="1"/>
  <c r="BO33" i="1"/>
  <c r="BO22" i="1"/>
  <c r="BO27" i="1"/>
  <c r="BO5" i="1"/>
  <c r="BO17" i="1"/>
  <c r="BM35" i="1"/>
  <c r="BM26" i="1"/>
  <c r="BM2" i="1"/>
  <c r="BM6" i="1"/>
  <c r="BM46" i="1"/>
  <c r="BM4" i="1"/>
  <c r="BQ17" i="1"/>
  <c r="BQ9" i="1"/>
  <c r="BQ30" i="1"/>
  <c r="BQ42" i="1"/>
  <c r="BQ47" i="1"/>
  <c r="BQ18" i="1"/>
  <c r="BK22" i="1"/>
  <c r="BK50" i="1"/>
  <c r="BK34" i="1"/>
  <c r="BK51" i="1"/>
  <c r="BK6" i="1"/>
  <c r="BK19" i="1"/>
  <c r="BK35" i="1"/>
  <c r="BO35" i="1"/>
  <c r="BO25" i="1"/>
  <c r="BO39" i="1"/>
  <c r="BO18" i="1"/>
  <c r="BO36" i="1"/>
  <c r="BO13" i="1"/>
  <c r="BS35" i="1"/>
  <c r="BS46" i="1"/>
  <c r="BS2" i="1"/>
  <c r="BS12" i="1"/>
  <c r="BS50" i="1"/>
  <c r="BS31" i="1"/>
  <c r="BJ52" i="1"/>
  <c r="BJ9" i="1"/>
  <c r="BJ33" i="1"/>
  <c r="BJ37" i="1"/>
  <c r="BJ15" i="1"/>
  <c r="BJ34" i="1"/>
  <c r="BJ4" i="1"/>
  <c r="BS7" i="1"/>
  <c r="BS24" i="1"/>
  <c r="BS29" i="1"/>
  <c r="BS14" i="1"/>
  <c r="BS47" i="1"/>
  <c r="BS37" i="1"/>
  <c r="BS38" i="1"/>
  <c r="BS42" i="1"/>
  <c r="BS52" i="1"/>
  <c r="BS25" i="1"/>
  <c r="BS43" i="1"/>
  <c r="BS11" i="1"/>
  <c r="BS19" i="1"/>
  <c r="BS16" i="1"/>
  <c r="BS20" i="1"/>
  <c r="BS36" i="1"/>
  <c r="BS32" i="1"/>
  <c r="BS49" i="1"/>
  <c r="BS13" i="1"/>
  <c r="BS40" i="1"/>
  <c r="BS26" i="1"/>
  <c r="BS45" i="1"/>
  <c r="BS3" i="1"/>
  <c r="BS9" i="1"/>
  <c r="BS33" i="1"/>
  <c r="BT45" i="1"/>
  <c r="BT42" i="1"/>
  <c r="BT18" i="1"/>
  <c r="BT52" i="1"/>
  <c r="BT13" i="1"/>
  <c r="BQ6" i="1"/>
  <c r="BQ20" i="1"/>
  <c r="BQ13" i="1"/>
  <c r="BQ37" i="1"/>
  <c r="BQ34" i="1"/>
  <c r="BQ39" i="1"/>
  <c r="BQ40" i="1"/>
  <c r="BQ21" i="1"/>
  <c r="BQ19" i="1"/>
  <c r="BQ26" i="1"/>
  <c r="BQ11" i="1"/>
  <c r="BQ45" i="1"/>
  <c r="BQ8" i="1"/>
  <c r="BQ24" i="1"/>
  <c r="BQ29" i="1"/>
  <c r="BQ5" i="1"/>
  <c r="BQ10" i="1"/>
  <c r="BQ48" i="1"/>
  <c r="BQ51" i="1"/>
  <c r="BQ38" i="1"/>
  <c r="BQ46" i="1"/>
  <c r="BQ15" i="1"/>
  <c r="BQ43" i="1"/>
  <c r="BQ25" i="1"/>
  <c r="BQ33" i="1"/>
  <c r="BM8" i="1"/>
  <c r="BM13" i="1"/>
  <c r="BM14" i="1"/>
  <c r="BM32" i="1"/>
  <c r="BM45" i="1"/>
  <c r="BM47" i="1"/>
  <c r="BM36" i="1"/>
  <c r="BM41" i="1"/>
  <c r="BM30" i="1"/>
  <c r="BM52" i="1"/>
  <c r="BM19" i="1"/>
  <c r="BM42" i="1"/>
  <c r="BM21" i="1"/>
  <c r="BM10" i="1"/>
  <c r="BM23" i="1"/>
  <c r="BM12" i="1"/>
  <c r="BM17" i="1"/>
  <c r="BM43" i="1"/>
  <c r="BM9" i="1"/>
  <c r="BM49" i="1"/>
  <c r="BM37" i="1"/>
  <c r="BM33" i="1"/>
  <c r="BM40" i="1"/>
  <c r="BM51" i="1"/>
  <c r="BM39" i="1"/>
  <c r="BM3" i="1"/>
  <c r="BM48" i="1"/>
  <c r="BM34" i="1"/>
  <c r="BM16" i="1"/>
  <c r="BQ3" i="1"/>
  <c r="BQ14" i="1"/>
  <c r="BQ27" i="1"/>
  <c r="BQ36" i="1"/>
  <c r="BQ50" i="1"/>
  <c r="BQ23" i="1"/>
  <c r="BQ7" i="1"/>
  <c r="BK36" i="1"/>
  <c r="BK46" i="1"/>
  <c r="BK49" i="1"/>
  <c r="BK38" i="1"/>
  <c r="BK23" i="1"/>
  <c r="BK16" i="1"/>
  <c r="BO45" i="1"/>
  <c r="BO37" i="1"/>
  <c r="BO51" i="1"/>
  <c r="BO47" i="1"/>
  <c r="BO43" i="1"/>
  <c r="BO20" i="1"/>
  <c r="BS21" i="1"/>
  <c r="BS44" i="1"/>
  <c r="BS39" i="1"/>
  <c r="BS48" i="1"/>
  <c r="BS6" i="1"/>
  <c r="BS8" i="1"/>
  <c r="BJ32" i="1"/>
  <c r="BJ41" i="1"/>
  <c r="BJ22" i="1"/>
  <c r="BJ49" i="1"/>
  <c r="BJ13" i="1"/>
  <c r="BJ18" i="1"/>
  <c r="BT10" i="1"/>
  <c r="BT22" i="1"/>
  <c r="BK2" i="1"/>
  <c r="BK37" i="1"/>
  <c r="BK45" i="1"/>
  <c r="BK32" i="1"/>
  <c r="BK47" i="1"/>
  <c r="BK42" i="1"/>
  <c r="BK48" i="1"/>
  <c r="BK20" i="1"/>
  <c r="BK15" i="1"/>
  <c r="BK8" i="1"/>
  <c r="BK30" i="1"/>
  <c r="BK3" i="1"/>
  <c r="BW2" i="1"/>
  <c r="BT9" i="1"/>
  <c r="BN9" i="1"/>
  <c r="BK41" i="1"/>
  <c r="BK14" i="1"/>
  <c r="BK17" i="1"/>
  <c r="BK43" i="1"/>
  <c r="BK12" i="1"/>
  <c r="BK52" i="1"/>
  <c r="BK39" i="1"/>
  <c r="BK26" i="1"/>
  <c r="BK29" i="1"/>
  <c r="BK24" i="1"/>
  <c r="BK4" i="1"/>
  <c r="BK5" i="1"/>
  <c r="BR21" i="1"/>
  <c r="BN2" i="1"/>
  <c r="BN6" i="1"/>
  <c r="BN35" i="1"/>
  <c r="BN4" i="1"/>
  <c r="BT26" i="1"/>
  <c r="BT35" i="1"/>
  <c r="BT21" i="1"/>
  <c r="BT6" i="1"/>
  <c r="BT50" i="1"/>
  <c r="BT34" i="1"/>
  <c r="BT20" i="1"/>
  <c r="BT3" i="1"/>
  <c r="BT40" i="1"/>
  <c r="BT11" i="1"/>
  <c r="BT28" i="1"/>
  <c r="BT2" i="1"/>
  <c r="BT17" i="1"/>
  <c r="BT5" i="1"/>
  <c r="BW49" i="1"/>
  <c r="BV49" i="1"/>
  <c r="BR13" i="1"/>
  <c r="BR6" i="1"/>
  <c r="BR25" i="1"/>
  <c r="BR36" i="1"/>
  <c r="BR20" i="1"/>
  <c r="BR34" i="1"/>
  <c r="BR42" i="1"/>
  <c r="BR38" i="1"/>
  <c r="BR19" i="1"/>
  <c r="BR51" i="1"/>
  <c r="BR17" i="1"/>
  <c r="BR5" i="1"/>
  <c r="BR18" i="1"/>
  <c r="BR12" i="1"/>
  <c r="BR30" i="1"/>
  <c r="BR47" i="1"/>
  <c r="BR48" i="1"/>
  <c r="BR44" i="1"/>
  <c r="BR40" i="1"/>
  <c r="BR24" i="1"/>
  <c r="BR16" i="1"/>
  <c r="BR28" i="1"/>
  <c r="BR14" i="1"/>
  <c r="BN30" i="1"/>
  <c r="BN43" i="1"/>
  <c r="BN29" i="1"/>
  <c r="BN27" i="1"/>
  <c r="BN38" i="1"/>
  <c r="BN23" i="1"/>
  <c r="BN41" i="1"/>
  <c r="BN17" i="1"/>
  <c r="BN10" i="1"/>
  <c r="BN18" i="1"/>
  <c r="BN49" i="1"/>
  <c r="BN31" i="1"/>
  <c r="BN32" i="1"/>
  <c r="BN22" i="1"/>
  <c r="BN46" i="1"/>
  <c r="BN24" i="1"/>
  <c r="BN50" i="1"/>
  <c r="BN21" i="1"/>
  <c r="BN28" i="1"/>
  <c r="BN40" i="1"/>
  <c r="BN15" i="1"/>
  <c r="BN3" i="1"/>
  <c r="BT7" i="1"/>
  <c r="BT31" i="1"/>
  <c r="BT30" i="1"/>
  <c r="BT12" i="1"/>
  <c r="BT33" i="1"/>
  <c r="BT47" i="1"/>
  <c r="BT8" i="1"/>
  <c r="BT43" i="1"/>
  <c r="BT39" i="1"/>
  <c r="BT44" i="1"/>
  <c r="BT24" i="1"/>
  <c r="BT46" i="1"/>
  <c r="BT15" i="1"/>
  <c r="BT4" i="1"/>
  <c r="BW6" i="1"/>
  <c r="BV6" i="1"/>
  <c r="BR31" i="1"/>
  <c r="BR3" i="1"/>
  <c r="BR8" i="1"/>
  <c r="BR23" i="1"/>
  <c r="BR26" i="1"/>
  <c r="BR49" i="1"/>
  <c r="BR32" i="1"/>
  <c r="BR45" i="1"/>
  <c r="BR41" i="1"/>
  <c r="BR29" i="1"/>
  <c r="BR46" i="1"/>
  <c r="BR33" i="1"/>
  <c r="BR15" i="1"/>
  <c r="BR4" i="1"/>
  <c r="BR2" i="1"/>
  <c r="BN16" i="1"/>
  <c r="BN5" i="1"/>
  <c r="BN26" i="1"/>
  <c r="BN7" i="1"/>
  <c r="BN45" i="1"/>
  <c r="BN44" i="1"/>
  <c r="BN34" i="1"/>
  <c r="BN39" i="1"/>
  <c r="BN36" i="1"/>
  <c r="BN33" i="1"/>
  <c r="BN51" i="1"/>
  <c r="BN11" i="1"/>
  <c r="BT29" i="1"/>
  <c r="BT16" i="1"/>
  <c r="BT36" i="1"/>
  <c r="BT37" i="1"/>
  <c r="BT48" i="1"/>
  <c r="BT23" i="1"/>
  <c r="BT32" i="1"/>
  <c r="BT41" i="1"/>
  <c r="BT51" i="1"/>
  <c r="BT19" i="1"/>
  <c r="BT25" i="1"/>
  <c r="BR7" i="1"/>
  <c r="BR50" i="1"/>
  <c r="BR10" i="1"/>
  <c r="BR27" i="1"/>
  <c r="BR37" i="1"/>
  <c r="BR35" i="1"/>
  <c r="BR11" i="1"/>
  <c r="BR39" i="1"/>
  <c r="BR22" i="1"/>
  <c r="BR52" i="1"/>
  <c r="BR43" i="1"/>
  <c r="BU42" i="1" l="1"/>
  <c r="BU5" i="1"/>
  <c r="N11" i="4" s="1"/>
  <c r="BU39" i="1"/>
  <c r="K45" i="4" s="1"/>
  <c r="BU45" i="1"/>
  <c r="BU27" i="1"/>
  <c r="N33" i="4" s="1"/>
  <c r="BU34" i="1"/>
  <c r="K40" i="4" s="1"/>
  <c r="BU26" i="1"/>
  <c r="N32" i="4" s="1"/>
  <c r="BU51" i="1"/>
  <c r="BU37" i="1"/>
  <c r="K43" i="4" s="1"/>
  <c r="BU16" i="1"/>
  <c r="I22" i="4" s="1"/>
  <c r="BU52" i="1"/>
  <c r="BU19" i="1"/>
  <c r="J25" i="4" s="1"/>
  <c r="BV1" i="1"/>
  <c r="D20" i="4" s="1"/>
  <c r="BU13" i="1"/>
  <c r="I19" i="4" s="1"/>
  <c r="BU14" i="1"/>
  <c r="I20" i="4" s="1"/>
  <c r="BU46" i="1"/>
  <c r="BU8" i="1"/>
  <c r="N14" i="4" s="1"/>
  <c r="BW1" i="1"/>
  <c r="E20" i="4" s="1"/>
  <c r="BU3" i="1"/>
  <c r="N9" i="4" s="1"/>
  <c r="BU21" i="1"/>
  <c r="N27" i="4" s="1"/>
  <c r="BU22" i="1"/>
  <c r="I28" i="4" s="1"/>
  <c r="L28" i="4" s="1"/>
  <c r="BU18" i="1"/>
  <c r="K24" i="4" s="1"/>
  <c r="BU23" i="1"/>
  <c r="J29" i="4" s="1"/>
  <c r="M29" i="4" s="1"/>
  <c r="BU43" i="1"/>
  <c r="BU12" i="1"/>
  <c r="J18" i="4" s="1"/>
  <c r="BU4" i="1"/>
  <c r="I10" i="4" s="1"/>
  <c r="BU2" i="1"/>
  <c r="H8" i="4" s="1"/>
  <c r="BU36" i="1"/>
  <c r="K42" i="4" s="1"/>
  <c r="BU31" i="1"/>
  <c r="K37" i="4" s="1"/>
  <c r="BU40" i="1"/>
  <c r="BU17" i="1"/>
  <c r="I23" i="4" s="1"/>
  <c r="BU9" i="1"/>
  <c r="I15" i="4" s="1"/>
  <c r="BU24" i="1"/>
  <c r="J30" i="4" s="1"/>
  <c r="M30" i="4" s="1"/>
  <c r="BU11" i="1"/>
  <c r="J17" i="4" s="1"/>
  <c r="BU25" i="1"/>
  <c r="K31" i="4" s="1"/>
  <c r="BU7" i="1"/>
  <c r="K13" i="4" s="1"/>
  <c r="BU29" i="1"/>
  <c r="I35" i="4" s="1"/>
  <c r="L35" i="4" s="1"/>
  <c r="BU47" i="1"/>
  <c r="BU28" i="1"/>
  <c r="I34" i="4" s="1"/>
  <c r="L34" i="4" s="1"/>
  <c r="BU49" i="1"/>
  <c r="BU41" i="1"/>
  <c r="BU38" i="1"/>
  <c r="K44" i="4" s="1"/>
  <c r="BU20" i="1"/>
  <c r="I26" i="4" s="1"/>
  <c r="BU6" i="1"/>
  <c r="H12" i="4" s="1"/>
  <c r="BU35" i="1"/>
  <c r="I41" i="4" s="1"/>
  <c r="L41" i="4" s="1"/>
  <c r="BU50" i="1"/>
  <c r="BU33" i="1"/>
  <c r="K39" i="4" s="1"/>
  <c r="BU44" i="1"/>
  <c r="BU15" i="1"/>
  <c r="N21" i="4" s="1"/>
  <c r="BU32" i="1"/>
  <c r="H38" i="4" s="1"/>
  <c r="BU10" i="1"/>
  <c r="I16" i="4" s="1"/>
  <c r="BU30" i="1"/>
  <c r="J36" i="4" s="1"/>
  <c r="M36" i="4" s="1"/>
  <c r="BU48" i="1"/>
  <c r="J8" i="4" l="1"/>
  <c r="I32" i="4"/>
  <c r="L32" i="4" s="1"/>
  <c r="I40" i="4"/>
  <c r="L40" i="4" s="1"/>
  <c r="H27" i="4"/>
  <c r="J22" i="4"/>
  <c r="K14" i="4"/>
  <c r="H32" i="4"/>
  <c r="K36" i="4"/>
  <c r="K19" i="4"/>
  <c r="H39" i="4"/>
  <c r="J9" i="4"/>
  <c r="K17" i="4"/>
  <c r="N10" i="4"/>
  <c r="H34" i="4"/>
  <c r="H20" i="4"/>
  <c r="N23" i="4"/>
  <c r="L23" i="4" s="1"/>
  <c r="K29" i="4"/>
  <c r="K32" i="4"/>
  <c r="J31" i="4"/>
  <c r="M31" i="4" s="1"/>
  <c r="K11" i="4"/>
  <c r="N15" i="4"/>
  <c r="I12" i="4"/>
  <c r="N22" i="4"/>
  <c r="L22" i="4" s="1"/>
  <c r="I24" i="4"/>
  <c r="J20" i="4"/>
  <c r="J16" i="4"/>
  <c r="I27" i="4"/>
  <c r="L27" i="4" s="1"/>
  <c r="J27" i="4"/>
  <c r="M27" i="4" s="1"/>
  <c r="H40" i="4"/>
  <c r="H11" i="4"/>
  <c r="I11" i="4"/>
  <c r="H15" i="4"/>
  <c r="J15" i="4"/>
  <c r="M15" i="4" s="1"/>
  <c r="N16" i="4"/>
  <c r="L16" i="4" s="1"/>
  <c r="K12" i="4"/>
  <c r="K22" i="4"/>
  <c r="K27" i="4"/>
  <c r="J40" i="4"/>
  <c r="M40" i="4" s="1"/>
  <c r="N13" i="4"/>
  <c r="K16" i="4"/>
  <c r="J39" i="4"/>
  <c r="M39" i="4" s="1"/>
  <c r="H22" i="4"/>
  <c r="J11" i="4"/>
  <c r="M11" i="4" s="1"/>
  <c r="K15" i="4"/>
  <c r="I38" i="4"/>
  <c r="L38" i="4" s="1"/>
  <c r="J12" i="4"/>
  <c r="I13" i="4"/>
  <c r="H25" i="4"/>
  <c r="J33" i="4"/>
  <c r="M33" i="4" s="1"/>
  <c r="K41" i="4"/>
  <c r="I29" i="4"/>
  <c r="L29" i="4" s="1"/>
  <c r="K9" i="4"/>
  <c r="J32" i="4"/>
  <c r="M32" i="4" s="1"/>
  <c r="N26" i="4"/>
  <c r="K30" i="4"/>
  <c r="H14" i="4"/>
  <c r="N18" i="4"/>
  <c r="M18" i="4" s="1"/>
  <c r="N28" i="4"/>
  <c r="H37" i="4"/>
  <c r="J34" i="4"/>
  <c r="M34" i="4" s="1"/>
  <c r="I8" i="4"/>
  <c r="J38" i="4"/>
  <c r="M38" i="4" s="1"/>
  <c r="J23" i="4"/>
  <c r="N29" i="4"/>
  <c r="I9" i="4"/>
  <c r="K26" i="4"/>
  <c r="H31" i="4"/>
  <c r="K8" i="4"/>
  <c r="N25" i="4"/>
  <c r="M25" i="4" s="1"/>
  <c r="I25" i="4"/>
  <c r="N20" i="4"/>
  <c r="H21" i="4"/>
  <c r="K25" i="4"/>
  <c r="K20" i="4"/>
  <c r="H33" i="4"/>
  <c r="K38" i="4"/>
  <c r="K23" i="4"/>
  <c r="H29" i="4"/>
  <c r="H9" i="4"/>
  <c r="H26" i="4"/>
  <c r="J26" i="4"/>
  <c r="K34" i="4"/>
  <c r="N31" i="4"/>
  <c r="I31" i="4"/>
  <c r="L31" i="4" s="1"/>
  <c r="N8" i="4"/>
  <c r="K33" i="4"/>
  <c r="I33" i="4"/>
  <c r="L33" i="4" s="1"/>
  <c r="N34" i="4"/>
  <c r="H23" i="4"/>
  <c r="H30" i="4"/>
  <c r="H36" i="4"/>
  <c r="J41" i="4"/>
  <c r="M41" i="4" s="1"/>
  <c r="I14" i="4"/>
  <c r="H19" i="4"/>
  <c r="K18" i="4"/>
  <c r="J28" i="4"/>
  <c r="M28" i="4" s="1"/>
  <c r="J37" i="4"/>
  <c r="M37" i="4" s="1"/>
  <c r="H35" i="4"/>
  <c r="J19" i="4"/>
  <c r="J35" i="4"/>
  <c r="M35" i="4" s="1"/>
  <c r="N19" i="4"/>
  <c r="H17" i="4"/>
  <c r="N30" i="4"/>
  <c r="I30" i="4"/>
  <c r="L30" i="4" s="1"/>
  <c r="N17" i="4"/>
  <c r="I17" i="4"/>
  <c r="I36" i="4"/>
  <c r="L36" i="4" s="1"/>
  <c r="K21" i="4"/>
  <c r="H41" i="4"/>
  <c r="H10" i="4"/>
  <c r="J14" i="4"/>
  <c r="H18" i="4"/>
  <c r="I18" i="4"/>
  <c r="L18" i="4" s="1"/>
  <c r="J24" i="4"/>
  <c r="H28" i="4"/>
  <c r="I37" i="4"/>
  <c r="L37" i="4" s="1"/>
  <c r="K35" i="4"/>
  <c r="J10" i="4"/>
  <c r="H24" i="4"/>
  <c r="N24" i="4"/>
  <c r="K10" i="4"/>
  <c r="K28" i="4"/>
  <c r="H16" i="4"/>
  <c r="J21" i="4"/>
  <c r="I21" i="4"/>
  <c r="I39" i="4"/>
  <c r="L39" i="4" s="1"/>
  <c r="N12" i="4"/>
  <c r="H13" i="4"/>
  <c r="J13" i="4"/>
  <c r="M26" i="4" l="1"/>
  <c r="L20" i="4"/>
  <c r="M17" i="4"/>
  <c r="L21" i="4"/>
  <c r="M23" i="4"/>
  <c r="M20" i="4"/>
  <c r="M22" i="4"/>
  <c r="M21" i="4"/>
  <c r="L9" i="4"/>
  <c r="L11" i="4"/>
  <c r="L19" i="4"/>
  <c r="L10" i="4"/>
  <c r="M9" i="4"/>
  <c r="L26" i="4"/>
  <c r="M24" i="4"/>
  <c r="L25" i="4"/>
  <c r="L15" i="4"/>
  <c r="L24" i="4"/>
  <c r="M10" i="4"/>
  <c r="M16" i="4"/>
  <c r="M13" i="4"/>
  <c r="L12" i="4"/>
  <c r="L17" i="4"/>
  <c r="L8" i="4"/>
  <c r="M8" i="4"/>
  <c r="M19" i="4"/>
  <c r="M12" i="4"/>
  <c r="L14" i="4"/>
  <c r="L13" i="4"/>
  <c r="L7" i="4"/>
  <c r="D22" i="4"/>
  <c r="M14" i="4"/>
  <c r="M7" i="4"/>
  <c r="E22" i="4"/>
</calcChain>
</file>

<file path=xl/sharedStrings.xml><?xml version="1.0" encoding="utf-8"?>
<sst xmlns="http://schemas.openxmlformats.org/spreadsheetml/2006/main" count="422" uniqueCount="178">
  <si>
    <t>Instrument</t>
  </si>
  <si>
    <t>Paper</t>
  </si>
  <si>
    <t xml:space="preserve">1 - Capital </t>
  </si>
  <si>
    <t>2 - Borrower based</t>
  </si>
  <si>
    <t>3 - Liquidity</t>
  </si>
  <si>
    <t>Direction</t>
  </si>
  <si>
    <t>1- Inward</t>
  </si>
  <si>
    <t>2- Outward</t>
  </si>
  <si>
    <t>Data</t>
  </si>
  <si>
    <t>1 - Macro</t>
  </si>
  <si>
    <t>1 - Europe</t>
  </si>
  <si>
    <t>2 - + Advanced Countries</t>
  </si>
  <si>
    <t xml:space="preserve">Start </t>
  </si>
  <si>
    <t>End</t>
  </si>
  <si>
    <t>Quarter (2010Q1)</t>
  </si>
  <si>
    <t>or Year (2010)</t>
  </si>
  <si>
    <t>Quarter (2016Q1)</t>
  </si>
  <si>
    <t>or Year (2016)</t>
  </si>
  <si>
    <t xml:space="preserve">Dependend Variable </t>
  </si>
  <si>
    <t>Other not covered</t>
  </si>
  <si>
    <t>1 - Loans</t>
  </si>
  <si>
    <t>2 - Credit</t>
  </si>
  <si>
    <t>3 - Other</t>
  </si>
  <si>
    <t>Macro Pru is dummy?</t>
  </si>
  <si>
    <t>1 - Yes</t>
  </si>
  <si>
    <t>2 - No</t>
  </si>
  <si>
    <t>Upper Bound</t>
  </si>
  <si>
    <t xml:space="preserve">Lower Bound </t>
  </si>
  <si>
    <t>3 - + Emerging Markets</t>
  </si>
  <si>
    <t>2 - Micro</t>
  </si>
  <si>
    <t>Time End</t>
  </si>
  <si>
    <t>Kang et al. (2017)</t>
  </si>
  <si>
    <t>Avdjiev et al (2017)</t>
  </si>
  <si>
    <t>Reinhardt et al. (2018)</t>
  </si>
  <si>
    <t xml:space="preserve">Non-banks excluding and including government, banks are between both. </t>
  </si>
  <si>
    <t>2000Q1</t>
  </si>
  <si>
    <t>Effects for European and more open countries</t>
  </si>
  <si>
    <t>2014Q4</t>
  </si>
  <si>
    <t>Time  Start</t>
  </si>
  <si>
    <t>Range Low</t>
  </si>
  <si>
    <t>Range High</t>
  </si>
  <si>
    <t>Geographical Coverage</t>
  </si>
  <si>
    <t>Range :</t>
  </si>
  <si>
    <t>Low</t>
  </si>
  <si>
    <t>High</t>
  </si>
  <si>
    <t>Year</t>
  </si>
  <si>
    <t>2000 - 2018</t>
  </si>
  <si>
    <t>Fill here</t>
  </si>
  <si>
    <t xml:space="preserve">Aiyar et al. (2014a) </t>
  </si>
  <si>
    <t>2007Q2</t>
  </si>
  <si>
    <t xml:space="preserve">Aiyar et al. (2014b) </t>
  </si>
  <si>
    <t xml:space="preserve">Response by affiliated branches to capital requirement changes at affiliated subsidiaries </t>
  </si>
  <si>
    <t>Berróspide et al. (2017)</t>
  </si>
  <si>
    <t>2013Q3</t>
  </si>
  <si>
    <t>Receiver</t>
  </si>
  <si>
    <t xml:space="preserve">2 - Bank </t>
  </si>
  <si>
    <t xml:space="preserve">3 - Non-Bank </t>
  </si>
  <si>
    <t xml:space="preserve">1 - All </t>
  </si>
  <si>
    <t>Gajewski et al. (2016)</t>
  </si>
  <si>
    <t>Bussiere et al. (2016)</t>
  </si>
  <si>
    <t>Ho et al. (2016)</t>
  </si>
  <si>
    <t>Caccavaio et al. (2016)</t>
  </si>
  <si>
    <t>Park et al. (2016)</t>
  </si>
  <si>
    <t>Hills et al. (2016)</t>
  </si>
  <si>
    <t>Average</t>
  </si>
  <si>
    <t>Median</t>
  </si>
  <si>
    <t>Range</t>
  </si>
  <si>
    <t>Observation</t>
  </si>
  <si>
    <t>Dependent Var</t>
  </si>
  <si>
    <t>Coefficients as reported in the paper</t>
  </si>
  <si>
    <t>Transformed coefficients</t>
  </si>
  <si>
    <t>Counterparty sector</t>
  </si>
  <si>
    <t>1 - All</t>
  </si>
  <si>
    <t>2 - Banks</t>
  </si>
  <si>
    <t>3 - Non banks</t>
  </si>
  <si>
    <t>2013Q4</t>
  </si>
  <si>
    <t xml:space="preserve">Quarterly growth rate of domestic lending or lending by foreign affiliates located in domestic country </t>
  </si>
  <si>
    <t>Baskaya et al. (2017)</t>
  </si>
  <si>
    <t>2006Q1</t>
  </si>
  <si>
    <t>2013Q2</t>
  </si>
  <si>
    <t>Change in log loans by banks located in US (domestic or foreign affiliates)</t>
  </si>
  <si>
    <t>2001Q1</t>
  </si>
  <si>
    <t>Bremus &amp; Fratzscher (2015)</t>
  </si>
  <si>
    <t>Danisewicz et al. (2015)</t>
  </si>
  <si>
    <t>1997Q4</t>
  </si>
  <si>
    <t>2014Q1</t>
  </si>
  <si>
    <t>2002Q1</t>
  </si>
  <si>
    <t>Houston et al. (2012)</t>
  </si>
  <si>
    <t>Ohls et al. (2017)</t>
  </si>
  <si>
    <t>Reinhardt et al. (2015)</t>
  </si>
  <si>
    <t>2005Q1</t>
  </si>
  <si>
    <t>2014Q3</t>
  </si>
  <si>
    <t>Log change in total lending of banks</t>
  </si>
  <si>
    <t>Nocciola et al. (2016)</t>
  </si>
  <si>
    <t>2007Q3</t>
  </si>
  <si>
    <t>Log change in international claims of banks headquartered in country i on residents of destination country j</t>
  </si>
  <si>
    <t>Quarterly growth rate of loans by foreign branches to the non-financial sector</t>
  </si>
  <si>
    <t>1998Q4</t>
  </si>
  <si>
    <t>Quarter‐on‐quarter log difference of lending by the bank to private non‐financial corporates (PNFCs)</t>
  </si>
  <si>
    <t>Quarterly change in the logarithm of loans to the private non-financial sector</t>
  </si>
  <si>
    <t>Ln-diff of lending post and pre crisis from country I to j</t>
  </si>
  <si>
    <t xml:space="preserve">Log change of loans granted by French bank b to country j </t>
  </si>
  <si>
    <t>Change in log claims in the domestic private non-financial sector</t>
  </si>
  <si>
    <t>Exchange-rate-adjusted log change in the stock of loans/in lending for interbank, PNFC and HH</t>
  </si>
  <si>
    <t>Quarterly change in log total loans</t>
  </si>
  <si>
    <t>Log-difference of total foreign claims</t>
  </si>
  <si>
    <t>Growth rate of directional bilateral cross-border bank credit</t>
  </si>
  <si>
    <t>Log changes of domestic loans/loans in each destination country</t>
  </si>
  <si>
    <t>Quarterly change in log loans of foreign bank</t>
  </si>
  <si>
    <t xml:space="preserve">Growth of claims from bank i to country j </t>
  </si>
  <si>
    <t>Quarterly percentage change in bilateral cross-border and local liabilities of domestic non-banks from foreign banks.</t>
  </si>
  <si>
    <t>International Banking and Cross-Border Effects of Regulation: Lessons from Turkey - IBRN</t>
  </si>
  <si>
    <t>International Banking and Cross-Border Effects of Regulation: Lessons from France - IBRN</t>
  </si>
  <si>
    <t>International Banking and Cross-Border Effects of Regulation: Lessons from Italy - IBRN</t>
  </si>
  <si>
    <t>International Banking and Cross-Border Effects of Regulation: Lessons from Poland - IBRN</t>
  </si>
  <si>
    <t>International Banking and Cross-Border Effects of Regulation: Lessons from Hong Kong - IBRN</t>
  </si>
  <si>
    <t>Regulatory arbitrage in action: evidence from banking flows and macroprudential policy</t>
  </si>
  <si>
    <t>Does macro-pru leak? Evidence from a UK policy experiment</t>
  </si>
  <si>
    <t>Identifying  channels of credit substitution when bank capital requirements are varied</t>
  </si>
  <si>
    <t>International prudential policy spillovers: a global perspective</t>
  </si>
  <si>
    <t>On a tight leash: does bank organisational structure matter for macroprudential spillovers?</t>
  </si>
  <si>
    <t>International Banking and Cross-Border Effects of Regulation: Lessons from the United Kingdom - IBRN</t>
  </si>
  <si>
    <t>Regulatory Arbitrage and International Bank Flows</t>
  </si>
  <si>
    <t>International Banking and Cross-Border Effects of Regulation: Lessons from Germany - IBRN</t>
  </si>
  <si>
    <t>International Banking and Cross-Border Effects of Regulation: Lessons from Korea - IBRN</t>
  </si>
  <si>
    <t>International Banking and Cross-Border Effects of Regulation: Lessons from the United States - IBRN</t>
  </si>
  <si>
    <t>Link to the paper</t>
  </si>
  <si>
    <t>Comments</t>
  </si>
  <si>
    <t>Coefficient computed by taking mean of interaction coefficients</t>
  </si>
  <si>
    <t xml:space="preserve">Growth rate of interbank loans </t>
  </si>
  <si>
    <t>Mpp is intereacted with dummy (branches or sub); coefficients stem from different specifications that consider also subsample of banks</t>
  </si>
  <si>
    <t>Log of foreign claims, cross border claims or local claims</t>
  </si>
  <si>
    <t>2017Q4</t>
  </si>
  <si>
    <t>-</t>
  </si>
  <si>
    <r>
      <rPr>
        <b/>
        <sz val="12"/>
        <color rgb="FFFFFFFF"/>
        <rFont val="Calibri"/>
        <family val="2"/>
        <scheme val="minor"/>
      </rPr>
      <t xml:space="preserve">All </t>
    </r>
    <r>
      <rPr>
        <b/>
        <sz val="12"/>
        <color theme="1"/>
        <rFont val="Calibri"/>
        <family val="2"/>
        <scheme val="minor"/>
      </rPr>
      <t>Papers</t>
    </r>
  </si>
  <si>
    <t xml:space="preserve">Indirectly calculated. 100bps KR increase generates </t>
  </si>
  <si>
    <t>Budnik et al. (2019)</t>
  </si>
  <si>
    <t>Peer-reviewed?</t>
  </si>
  <si>
    <t>1 - Growth</t>
  </si>
  <si>
    <t>2 - Level</t>
  </si>
  <si>
    <t>Drivers of structural change in cross-border banking since the global financial crisis</t>
  </si>
  <si>
    <t>DV level or growth</t>
  </si>
  <si>
    <t>Dep. Var. Level / Growth</t>
  </si>
  <si>
    <t>Calculations</t>
  </si>
  <si>
    <t>Peer - reviewed</t>
  </si>
  <si>
    <t>The international transmission of bank capital requirements: Evidence from the UK</t>
  </si>
  <si>
    <t>Quarterly growth rate (FX-adjusted) of total cross-border lending</t>
  </si>
  <si>
    <t>Aiyar et al. (2014c)</t>
  </si>
  <si>
    <t xml:space="preserve">Lower bound refers to coefficient from the regression with an interaction term for core markets, which is positive. Lensing cuts to core markets is less than to other markets. </t>
  </si>
  <si>
    <t>The spillovers, interactions, and (un)intended consequences of monetary and regulatory policies</t>
  </si>
  <si>
    <t>Quarterly percentage change in external bank lending.</t>
  </si>
  <si>
    <t>Forbes et al. (2017)</t>
  </si>
  <si>
    <t>1997 - 2018</t>
  </si>
  <si>
    <t xml:space="preserve">Dependent Variable </t>
  </si>
  <si>
    <t>The paper uses a dif-in-dif between 2005-2006 and 2010-2011. Table 8, referring to 2010-2011, was used. Table 7 does not present significant results.</t>
  </si>
  <si>
    <t>The paper uses lending by regulated banks as an instrument to estimate spillovers. First, it finds that regulated banks cut lending between 5.7% and 8% when facing a 100bps capital requirement increase (table 4). In the second set of regressions (table 6), it finds that for each 1% cut by regulated banks, foreign branches increase their lending by between 2.83% to 3.87%. The tool shows the multiplication between the lower and upper ends of the two set of regressions (15% - 30%) divided by the share of branches' lending in total lending (1/15).</t>
  </si>
  <si>
    <t>Aiyar et al. (2014b)</t>
  </si>
  <si>
    <t xml:space="preserve">The range for total lending comes from table 5 (column 1) and table 3 (column 2a). Note that table 5, column 1 includes a significant interaction term for core markets (and a non-significant for periphery). This means that external lending growth cut is larger for non-core market. The range for banks only specification comes from table 4, columns 2 and 2a. Specifications for non-banks are non significant. </t>
  </si>
  <si>
    <t xml:space="preserve">The range comes from table 1, column 1, the only specification without interaction terms with other policy variables, and from the test in page 11, where the authors comment on the average effect for the FLS variable. </t>
  </si>
  <si>
    <t>Spillovers for the case of netural GDP and credit cycles.</t>
  </si>
  <si>
    <t>The ranges come from table 4, column 4 and 5, where the specification includes also home-country business and financial cycles</t>
  </si>
  <si>
    <t>The ranges come from table 4 (column 3) and 6 (column 3,4 and 5) where the specification in table 6 run the baseline equation (table 4) jointly to include the main regulatory measures of destination countries, so as to take into account cross correlation between the different prudential indicators</t>
  </si>
  <si>
    <t>The range comes from table 6, column 2, where  the authors consider how cumulative changes in prudential policies affect lending growth in different phases of the real and financial cycle (including cumulative changes in regulation and their interactions with financial and business cycles)</t>
  </si>
  <si>
    <t>The range is computed by multypling the significant interaction terms coefficients in table 3 and 4 with the mean value of each variable (Table 1:Log Total Assets, Tier 1 Ratio, Illiquid Assets Ratio, Core Deposits Ratio, Net Due To/Liabilities)</t>
  </si>
  <si>
    <t>The ranges come from table III (A) (column 3), IV (column 7) and V (column 2 and 6), where table V represent the specification based on instrumental variables which include include the experience of banking supervisors, a dummy for central bank as supervisor, Gini coefficients as a measure of income inequality (past five-year moving average), percentage of years since 1776 that a country has been independent, ethnic fractionalization, latitude, and the average
regulatory level of other countries in the sample in a specific year.</t>
  </si>
  <si>
    <t>The ranges come from table 8 (column 3 and 5) and 9 (column 3 and 5) , where the specification is based on the gravity model of international trade adapted to international finance, implying that bilateral cross-border bank credit between two countries is directly proportional to the size of their financial systems—proxied by measures of bank credit demand and supply—and is inversely proportional to their financial distance, which depends on macroprudential policy tightness among other factors</t>
  </si>
  <si>
    <t xml:space="preserve">The ranges come from table 3a (column 4),  3c (column 3), 4a (column 3) and 4b (column 4) , where table 3c, 4a and 4b includes also financial and business cycles variables for the domestic countries </t>
  </si>
  <si>
    <t xml:space="preserve">The range comes from table 6 column 6, where the prudential policy changes are represented by prudential changes in the destination country j of the loan by bank b. </t>
  </si>
  <si>
    <t>The ranges are taken from table 3 (column 3), table 4 (column 5) and table 6 (column 4), where the specification in table 4 includes also interaction terms between prudential policy variables and bank-specific characteristics</t>
  </si>
  <si>
    <t>The ranges come from table 4 and 5, where table 5 includes an interaction term between the share of subsidiaries in total assets of subsidiaries and branches and capital tightening in order to explain why borrowers borrow more from abroad following a capital tightening action (multinational banks have a larger investor base and are able to raise capital more easily than local banks)</t>
  </si>
  <si>
    <t>The ranges are taken from table 3 (column 1,2 and 4), table 4 (column 1) and table 6 (column 4), where some specifications include also the interaction of balance sheet characteristics with home-country prudential action</t>
  </si>
  <si>
    <t>The ranges come from table 3 (column 5 and 9), where the two coefficients refer to different samples of US global banks (column 5 considers U.S. subsidiaries of foreign banks, while column 9 takes into account U.S. branches of foreign banks)</t>
  </si>
  <si>
    <t>The ranges come from table 5 (column 5 and 6), table 6 (column 2) and table 7 (column 5 and 6), where table 6 considers also the interaction terms that show how banks with different balance sheet characteristics adjust their lending growth in response to regulatory changes</t>
  </si>
  <si>
    <t>The ranges come from table 3 (column 6), table 5 (column 3,4), table 8 (column 4), where table 5 and 8 consider bank-specific and financial and business cycle variables interacted with the prudential action</t>
  </si>
  <si>
    <t>The ranges come from table 4 (column 3 and 6), where the authors remove the years 2008 and 2009 to avoid the estimates to be driven by an extraordinary high frequency of regulatory changes during the crisis period</t>
  </si>
  <si>
    <t>Aiyar et al. (2014a)</t>
  </si>
  <si>
    <t>The ranges come from table 3 (column 2) and 4 (column 1), where table 3 takes into account the sensitivity of the lending response with respect to the relative size of the branch by restricting the sample using various thresholds of the ratio of branch size to subsidiary size, while table 4 expands the analysis to compare the response of branches to affiliated subsidiaries (within‐firm leakages) to the response of branches to unaffiliated regulated banks</t>
  </si>
  <si>
    <t>Macroprudential Policy Spillovers : A Quantitative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</si>
</sst>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2"/>
      <color rgb="FF0A0101"/>
      <name val="Calibri"/>
      <family val="2"/>
      <scheme val="minor"/>
    </font>
    <font>
      <sz val="12"/>
      <color rgb="FF0A0101"/>
      <name val="Calibri"/>
      <family val="2"/>
      <scheme val="minor"/>
    </font>
    <font>
      <sz val="11"/>
      <color rgb="FFFFFFFF"/>
      <name val="Calibri"/>
      <family val="2"/>
      <scheme val="minor"/>
    </font>
    <font>
      <b/>
      <sz val="14"/>
      <color rgb="FFFF0000"/>
      <name val="Calibri"/>
      <family val="2"/>
      <scheme val="minor"/>
    </font>
    <font>
      <b/>
      <sz val="14"/>
      <color theme="1"/>
      <name val="Calibri"/>
      <family val="2"/>
      <scheme val="minor"/>
    </font>
    <font>
      <b/>
      <u/>
      <sz val="11"/>
      <color theme="1"/>
      <name val="Calibri"/>
      <family val="2"/>
      <scheme val="minor"/>
    </font>
    <font>
      <b/>
      <sz val="12"/>
      <color rgb="FFFFFFFF"/>
      <name val="Calibri"/>
      <family val="2"/>
      <scheme val="minor"/>
    </font>
    <font>
      <b/>
      <sz val="11"/>
      <color theme="1" tint="0.14999847407452621"/>
      <name val="Calibri"/>
      <family val="2"/>
      <scheme val="minor"/>
    </font>
    <font>
      <b/>
      <sz val="11"/>
      <color rgb="FFC00000"/>
      <name val="Calibri"/>
      <family val="2"/>
      <scheme val="minor"/>
    </font>
    <font>
      <b/>
      <sz val="14"/>
      <color theme="0"/>
      <name val="Calibri"/>
      <family val="2"/>
      <scheme val="minor"/>
    </font>
    <font>
      <b/>
      <sz val="14"/>
      <name val="Calibri"/>
      <family val="2"/>
      <scheme val="minor"/>
    </font>
    <font>
      <u/>
      <sz val="11"/>
      <color theme="10"/>
      <name val="Calibri"/>
      <family val="2"/>
      <scheme val="minor"/>
    </font>
    <font>
      <b/>
      <sz val="28"/>
      <color theme="1"/>
      <name val="Calibri"/>
      <family val="2"/>
      <scheme val="minor"/>
    </font>
    <font>
      <sz val="11"/>
      <color rgb="FFFF0000"/>
      <name val="Calibri"/>
      <family val="2"/>
      <scheme val="minor"/>
    </font>
    <font>
      <sz val="11"/>
      <color theme="0"/>
      <name val="Calibri"/>
      <family val="2"/>
      <scheme val="minor"/>
    </font>
    <font>
      <sz val="12"/>
      <color theme="0"/>
      <name val="Calibri"/>
      <family val="2"/>
      <scheme val="minor"/>
    </font>
    <font>
      <sz val="11"/>
      <name val="Calibri"/>
      <family val="2"/>
      <scheme val="minor"/>
    </font>
    <font>
      <sz val="11"/>
      <color rgb="FF0000FF"/>
      <name val="Calibri"/>
      <family val="2"/>
      <scheme val="minor"/>
    </font>
    <font>
      <u/>
      <sz val="11"/>
      <color rgb="FF0000FF"/>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00B050"/>
        <bgColor indexed="64"/>
      </patternFill>
    </fill>
    <fill>
      <patternFill patternType="solid">
        <fgColor rgb="FF0000FF"/>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08">
    <xf numFmtId="0" fontId="0" fillId="0" borderId="0" xfId="0"/>
    <xf numFmtId="0" fontId="0" fillId="2" borderId="1" xfId="0" applyFill="1" applyBorder="1"/>
    <xf numFmtId="0" fontId="0" fillId="2" borderId="2" xfId="0" applyFill="1" applyBorder="1"/>
    <xf numFmtId="0" fontId="0" fillId="2" borderId="0" xfId="0" applyFill="1" applyBorder="1"/>
    <xf numFmtId="0" fontId="0" fillId="2" borderId="4" xfId="0" applyFill="1" applyBorder="1"/>
    <xf numFmtId="0" fontId="0" fillId="3" borderId="0" xfId="0" applyFill="1"/>
    <xf numFmtId="0" fontId="0" fillId="3" borderId="0" xfId="0" applyFill="1" applyBorder="1"/>
    <xf numFmtId="0" fontId="0" fillId="5" borderId="0" xfId="0" applyFill="1"/>
    <xf numFmtId="0" fontId="0" fillId="2" borderId="0" xfId="0" applyFill="1"/>
    <xf numFmtId="0" fontId="3" fillId="2" borderId="0" xfId="0" applyFont="1" applyFill="1" applyBorder="1"/>
    <xf numFmtId="0" fontId="5" fillId="2" borderId="0" xfId="0" applyFont="1" applyFill="1" applyBorder="1"/>
    <xf numFmtId="0" fontId="4" fillId="5" borderId="0" xfId="0" applyFont="1" applyFill="1" applyBorder="1"/>
    <xf numFmtId="0" fontId="4" fillId="3" borderId="0" xfId="0" applyFont="1" applyFill="1" applyBorder="1"/>
    <xf numFmtId="0" fontId="0" fillId="4" borderId="0" xfId="0" applyFill="1"/>
    <xf numFmtId="0" fontId="4" fillId="4" borderId="0" xfId="0" applyFont="1" applyFill="1" applyBorder="1"/>
    <xf numFmtId="0" fontId="0" fillId="4" borderId="0" xfId="0" applyFill="1" applyBorder="1"/>
    <xf numFmtId="0" fontId="0" fillId="6" borderId="0" xfId="0" applyFill="1"/>
    <xf numFmtId="0" fontId="4" fillId="6" borderId="0" xfId="0" applyFont="1" applyFill="1" applyBorder="1"/>
    <xf numFmtId="0" fontId="0" fillId="6" borderId="0" xfId="0" applyFill="1" applyBorder="1"/>
    <xf numFmtId="0" fontId="0" fillId="7" borderId="0" xfId="0" applyFill="1"/>
    <xf numFmtId="0" fontId="4" fillId="7" borderId="0" xfId="0" applyFont="1" applyFill="1" applyBorder="1"/>
    <xf numFmtId="0" fontId="0" fillId="2" borderId="3" xfId="0" applyFill="1" applyBorder="1"/>
    <xf numFmtId="0" fontId="0" fillId="4" borderId="1" xfId="0" applyFill="1" applyBorder="1" applyAlignment="1">
      <alignment horizontal="center"/>
    </xf>
    <xf numFmtId="0" fontId="7" fillId="8" borderId="1" xfId="0" applyFont="1" applyFill="1" applyBorder="1" applyAlignment="1">
      <alignment horizontal="center"/>
    </xf>
    <xf numFmtId="2" fontId="2" fillId="2" borderId="0" xfId="0" applyNumberFormat="1" applyFont="1" applyFill="1" applyBorder="1"/>
    <xf numFmtId="2" fontId="3" fillId="2" borderId="0" xfId="0" applyNumberFormat="1" applyFont="1" applyFill="1" applyBorder="1"/>
    <xf numFmtId="0" fontId="8" fillId="2" borderId="0" xfId="0" applyFont="1" applyFill="1" applyAlignment="1">
      <alignment horizontal="center"/>
    </xf>
    <xf numFmtId="0" fontId="7" fillId="2" borderId="0" xfId="0" applyFont="1" applyFill="1"/>
    <xf numFmtId="0" fontId="11" fillId="2" borderId="4" xfId="0" applyFont="1" applyFill="1" applyBorder="1"/>
    <xf numFmtId="0" fontId="10" fillId="2" borderId="3" xfId="0" applyFont="1" applyFill="1" applyBorder="1"/>
    <xf numFmtId="0" fontId="9" fillId="2" borderId="0" xfId="0" applyFont="1" applyFill="1" applyBorder="1"/>
    <xf numFmtId="2" fontId="3" fillId="2" borderId="5" xfId="0" applyNumberFormat="1" applyFont="1" applyFill="1" applyBorder="1" applyAlignment="1">
      <alignment horizontal="center"/>
    </xf>
    <xf numFmtId="0" fontId="2" fillId="2" borderId="5" xfId="0" applyFont="1" applyFill="1" applyBorder="1" applyAlignment="1">
      <alignment horizontal="center"/>
    </xf>
    <xf numFmtId="0" fontId="0" fillId="0" borderId="6" xfId="0" applyBorder="1"/>
    <xf numFmtId="0" fontId="0" fillId="0" borderId="0" xfId="0" applyBorder="1"/>
    <xf numFmtId="0" fontId="0" fillId="0" borderId="8" xfId="0" applyBorder="1"/>
    <xf numFmtId="0" fontId="0" fillId="0" borderId="0" xfId="0"/>
    <xf numFmtId="0" fontId="0" fillId="0" borderId="10" xfId="0" applyBorder="1"/>
    <xf numFmtId="0" fontId="0" fillId="0" borderId="0" xfId="0" applyBorder="1"/>
    <xf numFmtId="0" fontId="0" fillId="0" borderId="8" xfId="0" applyBorder="1"/>
    <xf numFmtId="0" fontId="0" fillId="0" borderId="0" xfId="0"/>
    <xf numFmtId="0" fontId="0" fillId="0" borderId="0" xfId="0" applyBorder="1"/>
    <xf numFmtId="0" fontId="0" fillId="0" borderId="8" xfId="0" applyBorder="1"/>
    <xf numFmtId="0" fontId="0" fillId="0" borderId="8" xfId="0" applyFill="1" applyBorder="1"/>
    <xf numFmtId="0" fontId="0" fillId="0" borderId="0" xfId="0"/>
    <xf numFmtId="0" fontId="0" fillId="0" borderId="0" xfId="0" applyBorder="1"/>
    <xf numFmtId="165" fontId="3" fillId="2" borderId="0" xfId="0" applyNumberFormat="1" applyFont="1" applyFill="1" applyBorder="1" applyAlignment="1">
      <alignment horizontal="center"/>
    </xf>
    <xf numFmtId="165" fontId="0" fillId="2" borderId="0" xfId="0" applyNumberFormat="1" applyFill="1" applyBorder="1" applyAlignment="1">
      <alignment horizontal="center"/>
    </xf>
    <xf numFmtId="165" fontId="0" fillId="2" borderId="0" xfId="0" applyNumberFormat="1" applyFill="1" applyAlignment="1">
      <alignment horizontal="center"/>
    </xf>
    <xf numFmtId="2" fontId="6" fillId="2" borderId="1" xfId="0" applyNumberFormat="1" applyFont="1" applyFill="1" applyBorder="1" applyAlignment="1">
      <alignment horizontal="center"/>
    </xf>
    <xf numFmtId="2" fontId="13" fillId="2" borderId="1" xfId="0" applyNumberFormat="1" applyFont="1" applyFill="1" applyBorder="1" applyAlignment="1">
      <alignment horizontal="center"/>
    </xf>
    <xf numFmtId="2" fontId="7" fillId="2" borderId="1" xfId="0" applyNumberFormat="1" applyFont="1" applyFill="1" applyBorder="1" applyAlignment="1">
      <alignment horizontal="center"/>
    </xf>
    <xf numFmtId="2" fontId="1" fillId="4" borderId="3" xfId="0" applyNumberFormat="1" applyFont="1" applyFill="1" applyBorder="1"/>
    <xf numFmtId="2" fontId="1" fillId="4" borderId="2" xfId="0" applyNumberFormat="1" applyFont="1" applyFill="1" applyBorder="1"/>
    <xf numFmtId="2" fontId="4" fillId="8" borderId="0" xfId="0" applyNumberFormat="1" applyFont="1" applyFill="1" applyBorder="1"/>
    <xf numFmtId="2" fontId="0" fillId="8" borderId="0" xfId="0" applyNumberFormat="1" applyFill="1"/>
    <xf numFmtId="0" fontId="0" fillId="0" borderId="14" xfId="0" applyBorder="1"/>
    <xf numFmtId="0" fontId="0" fillId="2" borderId="1" xfId="0" applyFill="1" applyBorder="1" applyAlignment="1">
      <alignment textRotation="180"/>
    </xf>
    <xf numFmtId="0" fontId="0" fillId="2" borderId="3" xfId="0" applyFill="1" applyBorder="1" applyAlignment="1">
      <alignment textRotation="180"/>
    </xf>
    <xf numFmtId="164" fontId="0" fillId="0" borderId="0" xfId="0" applyNumberFormat="1"/>
    <xf numFmtId="1" fontId="0" fillId="0" borderId="0" xfId="0" applyNumberFormat="1"/>
    <xf numFmtId="0" fontId="16" fillId="2" borderId="0" xfId="0" applyFont="1" applyFill="1"/>
    <xf numFmtId="0" fontId="17" fillId="2" borderId="0" xfId="0" applyFont="1" applyFill="1"/>
    <xf numFmtId="2" fontId="17" fillId="2" borderId="0" xfId="0" applyNumberFormat="1" applyFont="1" applyFill="1" applyBorder="1"/>
    <xf numFmtId="1" fontId="18" fillId="2" borderId="0" xfId="0" applyNumberFormat="1" applyFont="1" applyFill="1" applyBorder="1"/>
    <xf numFmtId="0" fontId="17" fillId="2" borderId="0" xfId="0" applyFont="1" applyFill="1" applyBorder="1"/>
    <xf numFmtId="0" fontId="0" fillId="2" borderId="0" xfId="0" applyFill="1" applyAlignment="1">
      <alignment wrapText="1"/>
    </xf>
    <xf numFmtId="0" fontId="0" fillId="2" borderId="5" xfId="0" applyFill="1" applyBorder="1" applyAlignment="1">
      <alignment vertical="center"/>
    </xf>
    <xf numFmtId="0" fontId="0" fillId="2" borderId="0" xfId="0" applyFill="1" applyAlignment="1">
      <alignment vertical="center"/>
    </xf>
    <xf numFmtId="0" fontId="16" fillId="0" borderId="0" xfId="0" applyFont="1" applyBorder="1"/>
    <xf numFmtId="0" fontId="16" fillId="0" borderId="0" xfId="0" applyFont="1"/>
    <xf numFmtId="2" fontId="12" fillId="9" borderId="1" xfId="0" applyNumberFormat="1" applyFont="1" applyFill="1" applyBorder="1" applyAlignment="1">
      <alignment horizontal="center"/>
    </xf>
    <xf numFmtId="2" fontId="12" fillId="10" borderId="1" xfId="0" applyNumberFormat="1" applyFont="1" applyFill="1" applyBorder="1" applyAlignment="1">
      <alignment horizontal="center"/>
    </xf>
    <xf numFmtId="0" fontId="19" fillId="0" borderId="10" xfId="0" applyFont="1" applyFill="1" applyBorder="1"/>
    <xf numFmtId="0" fontId="19" fillId="0" borderId="0" xfId="0" quotePrefix="1" applyFont="1" applyFill="1" applyBorder="1"/>
    <xf numFmtId="0" fontId="19" fillId="0" borderId="0" xfId="0" applyFont="1" applyBorder="1"/>
    <xf numFmtId="0" fontId="19" fillId="0" borderId="0" xfId="0" applyFont="1"/>
    <xf numFmtId="0" fontId="0" fillId="2" borderId="0" xfId="0" applyFill="1" applyBorder="1" applyAlignment="1">
      <alignment wrapText="1"/>
    </xf>
    <xf numFmtId="0" fontId="0" fillId="2" borderId="0" xfId="0" applyFill="1" applyBorder="1" applyAlignment="1">
      <alignment vertical="center"/>
    </xf>
    <xf numFmtId="0" fontId="0" fillId="2" borderId="12" xfId="0" applyFill="1" applyBorder="1"/>
    <xf numFmtId="0" fontId="19" fillId="2" borderId="0" xfId="0" applyFont="1" applyFill="1" applyBorder="1"/>
    <xf numFmtId="0" fontId="16" fillId="2" borderId="0" xfId="0" applyFont="1" applyFill="1" applyBorder="1"/>
    <xf numFmtId="0" fontId="0" fillId="0" borderId="0" xfId="0" applyFill="1" applyBorder="1"/>
    <xf numFmtId="0" fontId="0" fillId="0" borderId="0" xfId="0" applyFill="1" applyBorder="1" applyAlignment="1">
      <alignment vertical="center"/>
    </xf>
    <xf numFmtId="164" fontId="19" fillId="0" borderId="10" xfId="0" applyNumberFormat="1" applyFont="1" applyFill="1" applyBorder="1"/>
    <xf numFmtId="0" fontId="19" fillId="0" borderId="8" xfId="0" applyFont="1" applyFill="1" applyBorder="1"/>
    <xf numFmtId="164" fontId="19" fillId="0" borderId="8" xfId="0" applyNumberFormat="1" applyFont="1" applyFill="1" applyBorder="1"/>
    <xf numFmtId="0" fontId="19" fillId="0" borderId="10" xfId="0" applyFont="1" applyFill="1" applyBorder="1" applyAlignment="1">
      <alignment wrapText="1"/>
    </xf>
    <xf numFmtId="0" fontId="19" fillId="0" borderId="0" xfId="0" applyFont="1" applyFill="1" applyBorder="1"/>
    <xf numFmtId="0" fontId="19" fillId="2" borderId="13" xfId="0" applyFont="1" applyFill="1" applyBorder="1"/>
    <xf numFmtId="0" fontId="19" fillId="2" borderId="0" xfId="0" quotePrefix="1" applyFont="1" applyFill="1" applyBorder="1"/>
    <xf numFmtId="0" fontId="19" fillId="0" borderId="0" xfId="0" quotePrefix="1" applyFont="1" applyBorder="1"/>
    <xf numFmtId="0" fontId="19" fillId="6" borderId="0" xfId="0" quotePrefix="1" applyFont="1" applyFill="1" applyBorder="1"/>
    <xf numFmtId="0" fontId="21" fillId="0" borderId="0" xfId="1" applyFont="1" applyBorder="1"/>
    <xf numFmtId="0" fontId="20" fillId="0" borderId="0" xfId="0" applyFont="1" applyBorder="1"/>
    <xf numFmtId="0" fontId="20" fillId="0" borderId="0" xfId="0" applyFont="1"/>
    <xf numFmtId="0" fontId="0" fillId="2" borderId="5" xfId="0" applyFill="1" applyBorder="1" applyAlignment="1">
      <alignment horizontal="left" vertical="center" wrapText="1"/>
    </xf>
    <xf numFmtId="0" fontId="14" fillId="0" borderId="0" xfId="1" applyFill="1" applyBorder="1"/>
    <xf numFmtId="2" fontId="2" fillId="2" borderId="5" xfId="0" applyNumberFormat="1" applyFont="1" applyFill="1" applyBorder="1" applyAlignment="1">
      <alignment horizont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2" xfId="0" applyFont="1" applyFill="1" applyBorder="1" applyAlignment="1">
      <alignment horizontal="center" vertical="center"/>
    </xf>
    <xf numFmtId="0" fontId="0" fillId="0" borderId="12" xfId="0" applyFont="1" applyBorder="1" applyAlignment="1">
      <alignment horizontal="center" vertical="center"/>
    </xf>
    <xf numFmtId="0" fontId="0" fillId="0" borderId="7" xfId="0" applyBorder="1" applyAlignment="1">
      <alignment horizontal="center"/>
    </xf>
    <xf numFmtId="0" fontId="0" fillId="0" borderId="6"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3668010888312"/>
          <c:y val="2.1736743058836504E-2"/>
          <c:w val="0.86268445015801587"/>
          <c:h val="0.76852126712183533"/>
        </c:manualLayout>
      </c:layout>
      <c:stockChart>
        <c:ser>
          <c:idx val="0"/>
          <c:order val="0"/>
          <c:spPr>
            <a:ln w="28575">
              <a:noFill/>
            </a:ln>
          </c:spPr>
          <c:marker>
            <c:symbol val="none"/>
          </c:marker>
          <c:cat>
            <c:strRef>
              <c:f>[0]!Axis</c:f>
              <c:strCache>
                <c:ptCount val="1"/>
                <c:pt idx="0">
                  <c:v>All Papers</c:v>
                </c:pt>
              </c:strCache>
            </c:strRef>
          </c:cat>
          <c:val>
            <c:numRef>
              <c:f>[0]!Second</c:f>
              <c:numCache>
                <c:formatCode>0.00</c:formatCode>
                <c:ptCount val="1"/>
                <c:pt idx="0">
                  <c:v>0</c:v>
                </c:pt>
              </c:numCache>
            </c:numRef>
          </c:val>
          <c:smooth val="0"/>
          <c:extLst xmlns:c16r2="http://schemas.microsoft.com/office/drawing/2015/06/chart">
            <c:ext xmlns:c16="http://schemas.microsoft.com/office/drawing/2014/chart" uri="{C3380CC4-5D6E-409C-BE32-E72D297353CC}">
              <c16:uniqueId val="{00000000-BFCB-4B11-B73F-E62DE975BF78}"/>
            </c:ext>
          </c:extLst>
        </c:ser>
        <c:ser>
          <c:idx val="3"/>
          <c:order val="1"/>
          <c:spPr>
            <a:ln w="28575">
              <a:noFill/>
            </a:ln>
          </c:spPr>
          <c:marker>
            <c:symbol val="none"/>
          </c:marker>
          <c:cat>
            <c:strRef>
              <c:f>[0]!Axis</c:f>
              <c:strCache>
                <c:ptCount val="1"/>
                <c:pt idx="0">
                  <c:v>All Papers</c:v>
                </c:pt>
              </c:strCache>
            </c:strRef>
          </c:cat>
          <c:val>
            <c:numRef>
              <c:f>[0]!Third</c:f>
              <c:numCache>
                <c:formatCode>0.00</c:formatCode>
                <c:ptCount val="1"/>
                <c:pt idx="0">
                  <c:v>0</c:v>
                </c:pt>
              </c:numCache>
            </c:numRef>
          </c:val>
          <c:smooth val="0"/>
          <c:extLst xmlns:c16r2="http://schemas.microsoft.com/office/drawing/2015/06/chart">
            <c:ext xmlns:c16="http://schemas.microsoft.com/office/drawing/2014/chart" uri="{C3380CC4-5D6E-409C-BE32-E72D297353CC}">
              <c16:uniqueId val="{00000003-BFCB-4B11-B73F-E62DE975BF78}"/>
            </c:ext>
          </c:extLst>
        </c:ser>
        <c:dLbls>
          <c:showLegendKey val="0"/>
          <c:showVal val="0"/>
          <c:showCatName val="0"/>
          <c:showSerName val="0"/>
          <c:showPercent val="0"/>
          <c:showBubbleSize val="0"/>
        </c:dLbls>
        <c:hiLowLines>
          <c:spPr>
            <a:ln>
              <a:noFill/>
            </a:ln>
          </c:spPr>
        </c:hiLowLines>
        <c:upDownBars>
          <c:gapWidth val="150"/>
          <c:upBars>
            <c:spPr>
              <a:solidFill>
                <a:srgbClr val="C00000"/>
              </a:solidFill>
              <a:ln>
                <a:solidFill>
                  <a:srgbClr val="C00000"/>
                </a:solidFill>
              </a:ln>
            </c:spPr>
          </c:upBars>
          <c:downBars>
            <c:spPr>
              <a:solidFill>
                <a:schemeClr val="tx1">
                  <a:lumMod val="65000"/>
                  <a:lumOff val="35000"/>
                </a:schemeClr>
              </a:solidFill>
              <a:ln>
                <a:solidFill>
                  <a:schemeClr val="tx1">
                    <a:lumMod val="65000"/>
                    <a:lumOff val="35000"/>
                  </a:schemeClr>
                </a:solidFill>
              </a:ln>
            </c:spPr>
          </c:downBars>
        </c:upDownBars>
        <c:axId val="168366080"/>
        <c:axId val="168367232"/>
      </c:stockChart>
      <c:stockChart>
        <c:ser>
          <c:idx val="1"/>
          <c:order val="2"/>
          <c:spPr>
            <a:ln w="28575">
              <a:noFill/>
            </a:ln>
          </c:spPr>
          <c:marker>
            <c:symbol val="circle"/>
            <c:size val="9"/>
            <c:spPr>
              <a:solidFill>
                <a:srgbClr val="0000FF"/>
              </a:solidFill>
              <a:ln>
                <a:solidFill>
                  <a:srgbClr val="0000FF"/>
                </a:solidFill>
              </a:ln>
            </c:spPr>
          </c:marker>
          <c:cat>
            <c:strRef>
              <c:f>[0]!Axis</c:f>
              <c:strCache>
                <c:ptCount val="1"/>
                <c:pt idx="0">
                  <c:v>All Papers</c:v>
                </c:pt>
              </c:strCache>
            </c:strRef>
          </c:cat>
          <c:val>
            <c:numRef>
              <c:f>Output!$E$22</c:f>
              <c:numCache>
                <c:formatCode>0.00</c:formatCode>
                <c:ptCount val="1"/>
                <c:pt idx="0">
                  <c:v>0</c:v>
                </c:pt>
              </c:numCache>
            </c:numRef>
          </c:val>
          <c:smooth val="0"/>
          <c:extLst xmlns:c16r2="http://schemas.microsoft.com/office/drawing/2015/06/chart">
            <c:ext xmlns:c16="http://schemas.microsoft.com/office/drawing/2014/chart" uri="{C3380CC4-5D6E-409C-BE32-E72D297353CC}">
              <c16:uniqueId val="{00000000-C1ED-4780-AD8F-3D607166A366}"/>
            </c:ext>
          </c:extLst>
        </c:ser>
        <c:ser>
          <c:idx val="4"/>
          <c:order val="3"/>
          <c:spPr>
            <a:ln w="28575">
              <a:noFill/>
            </a:ln>
          </c:spPr>
          <c:marker>
            <c:symbol val="diamond"/>
            <c:size val="8"/>
            <c:spPr>
              <a:solidFill>
                <a:srgbClr val="00B050"/>
              </a:solidFill>
              <a:ln>
                <a:solidFill>
                  <a:srgbClr val="00B050"/>
                </a:solidFill>
              </a:ln>
            </c:spPr>
          </c:marker>
          <c:cat>
            <c:strRef>
              <c:f>[0]!Axis</c:f>
              <c:strCache>
                <c:ptCount val="1"/>
                <c:pt idx="0">
                  <c:v>All Papers</c:v>
                </c:pt>
              </c:strCache>
            </c:strRef>
          </c:cat>
          <c:val>
            <c:numRef>
              <c:f>Output!$D$22</c:f>
              <c:numCache>
                <c:formatCode>0.00</c:formatCode>
                <c:ptCount val="1"/>
                <c:pt idx="0">
                  <c:v>0</c:v>
                </c:pt>
              </c:numCache>
            </c:numRef>
          </c:val>
          <c:smooth val="0"/>
          <c:extLst xmlns:c16r2="http://schemas.microsoft.com/office/drawing/2015/06/chart">
            <c:ext xmlns:c16="http://schemas.microsoft.com/office/drawing/2014/chart" uri="{C3380CC4-5D6E-409C-BE32-E72D297353CC}">
              <c16:uniqueId val="{00000001-C1ED-4780-AD8F-3D607166A366}"/>
            </c:ext>
          </c:extLst>
        </c:ser>
        <c:ser>
          <c:idx val="5"/>
          <c:order val="4"/>
          <c:spPr>
            <a:ln w="28575">
              <a:noFill/>
            </a:ln>
          </c:spPr>
          <c:marker>
            <c:symbol val="none"/>
          </c:marker>
          <c:cat>
            <c:strRef>
              <c:f>[0]!Axis</c:f>
              <c:strCache>
                <c:ptCount val="1"/>
                <c:pt idx="0">
                  <c:v>All Papers</c:v>
                </c:pt>
              </c:strCache>
            </c:strRef>
          </c:cat>
          <c:val>
            <c:numRef>
              <c:f>Output!$D$20</c:f>
              <c:numCache>
                <c:formatCode>0.00</c:formatCode>
                <c:ptCount val="1"/>
                <c:pt idx="0">
                  <c:v>0</c:v>
                </c:pt>
              </c:numCache>
            </c:numRef>
          </c:val>
          <c:smooth val="0"/>
          <c:extLst xmlns:c16r2="http://schemas.microsoft.com/office/drawing/2015/06/chart">
            <c:ext xmlns:c16="http://schemas.microsoft.com/office/drawing/2014/chart" uri="{C3380CC4-5D6E-409C-BE32-E72D297353CC}">
              <c16:uniqueId val="{00000002-C1ED-4780-AD8F-3D607166A366}"/>
            </c:ext>
          </c:extLst>
        </c:ser>
        <c:ser>
          <c:idx val="6"/>
          <c:order val="5"/>
          <c:spPr>
            <a:ln w="28575">
              <a:noFill/>
            </a:ln>
          </c:spPr>
          <c:marker>
            <c:symbol val="none"/>
          </c:marker>
          <c:cat>
            <c:strRef>
              <c:f>[0]!Axis</c:f>
              <c:strCache>
                <c:ptCount val="1"/>
                <c:pt idx="0">
                  <c:v>All Papers</c:v>
                </c:pt>
              </c:strCache>
            </c:strRef>
          </c:cat>
          <c:val>
            <c:numRef>
              <c:f>Output!$E$20</c:f>
              <c:numCache>
                <c:formatCode>0.00</c:formatCode>
                <c:ptCount val="1"/>
                <c:pt idx="0">
                  <c:v>0</c:v>
                </c:pt>
              </c:numCache>
            </c:numRef>
          </c:val>
          <c:smooth val="0"/>
          <c:extLst xmlns:c16r2="http://schemas.microsoft.com/office/drawing/2015/06/chart">
            <c:ext xmlns:c16="http://schemas.microsoft.com/office/drawing/2014/chart" uri="{C3380CC4-5D6E-409C-BE32-E72D297353CC}">
              <c16:uniqueId val="{00000003-C1ED-4780-AD8F-3D607166A366}"/>
            </c:ext>
          </c:extLst>
        </c:ser>
        <c:dLbls>
          <c:showLegendKey val="0"/>
          <c:showVal val="0"/>
          <c:showCatName val="0"/>
          <c:showSerName val="0"/>
          <c:showPercent val="0"/>
          <c:showBubbleSize val="0"/>
        </c:dLbls>
        <c:axId val="168374656"/>
        <c:axId val="168368768"/>
      </c:stockChart>
      <c:catAx>
        <c:axId val="168366080"/>
        <c:scaling>
          <c:orientation val="minMax"/>
        </c:scaling>
        <c:delete val="0"/>
        <c:axPos val="b"/>
        <c:numFmt formatCode="General" sourceLinked="1"/>
        <c:majorTickMark val="out"/>
        <c:minorTickMark val="none"/>
        <c:tickLblPos val="low"/>
        <c:txPr>
          <a:bodyPr rot="-5400000" vert="horz"/>
          <a:lstStyle/>
          <a:p>
            <a:pPr>
              <a:defRPr sz="1400" b="1"/>
            </a:pPr>
            <a:endParaRPr lang="en-US"/>
          </a:p>
        </c:txPr>
        <c:crossAx val="168367232"/>
        <c:crosses val="autoZero"/>
        <c:auto val="1"/>
        <c:lblAlgn val="ctr"/>
        <c:lblOffset val="100"/>
        <c:noMultiLvlLbl val="0"/>
      </c:catAx>
      <c:valAx>
        <c:axId val="168367232"/>
        <c:scaling>
          <c:orientation val="minMax"/>
        </c:scaling>
        <c:delete val="0"/>
        <c:axPos val="l"/>
        <c:numFmt formatCode="0.00" sourceLinked="1"/>
        <c:majorTickMark val="out"/>
        <c:minorTickMark val="none"/>
        <c:tickLblPos val="nextTo"/>
        <c:txPr>
          <a:bodyPr/>
          <a:lstStyle/>
          <a:p>
            <a:pPr>
              <a:defRPr sz="1200" b="1"/>
            </a:pPr>
            <a:endParaRPr lang="en-US"/>
          </a:p>
        </c:txPr>
        <c:crossAx val="168366080"/>
        <c:crosses val="autoZero"/>
        <c:crossBetween val="between"/>
      </c:valAx>
      <c:valAx>
        <c:axId val="168368768"/>
        <c:scaling>
          <c:orientation val="minMax"/>
        </c:scaling>
        <c:delete val="1"/>
        <c:axPos val="r"/>
        <c:numFmt formatCode="0.00" sourceLinked="1"/>
        <c:majorTickMark val="none"/>
        <c:minorTickMark val="none"/>
        <c:tickLblPos val="none"/>
        <c:crossAx val="168374656"/>
        <c:crosses val="max"/>
        <c:crossBetween val="between"/>
      </c:valAx>
      <c:catAx>
        <c:axId val="168374656"/>
        <c:scaling>
          <c:orientation val="minMax"/>
        </c:scaling>
        <c:delete val="1"/>
        <c:axPos val="b"/>
        <c:numFmt formatCode="General" sourceLinked="1"/>
        <c:majorTickMark val="out"/>
        <c:minorTickMark val="none"/>
        <c:tickLblPos val="nextTo"/>
        <c:crossAx val="168368768"/>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322334</xdr:colOff>
      <xdr:row>23</xdr:row>
      <xdr:rowOff>109967</xdr:rowOff>
    </xdr:from>
    <xdr:to>
      <xdr:col>6</xdr:col>
      <xdr:colOff>226218</xdr:colOff>
      <xdr:row>49</xdr:row>
      <xdr:rowOff>51305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142876</xdr:colOff>
      <xdr:row>3</xdr:row>
      <xdr:rowOff>29441</xdr:rowOff>
    </xdr:from>
    <xdr:to>
      <xdr:col>2</xdr:col>
      <xdr:colOff>466726</xdr:colOff>
      <xdr:row>5</xdr:row>
      <xdr:rowOff>124691</xdr:rowOff>
    </xdr:to>
    <xdr:sp macro="" textlink="">
      <xdr:nvSpPr>
        <xdr:cNvPr id="2" name="Down Arrow 1"/>
        <xdr:cNvSpPr/>
      </xdr:nvSpPr>
      <xdr:spPr>
        <a:xfrm>
          <a:off x="2248767" y="611332"/>
          <a:ext cx="323850" cy="483177"/>
        </a:xfrm>
        <a:prstGeom prst="downArrow">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win.escb.eu/contentserverdav/nodes/286257711/7871938_2ARK%20-%20new_G.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Input"/>
      <sheetName val="Data"/>
      <sheetName val="Sheet 1"/>
      <sheetName val="Final"/>
      <sheetName val="Sheet1"/>
    </sheetNames>
    <sheetDataSet>
      <sheetData sheetId="0">
        <row r="7">
          <cell r="H7" t="str">
            <v>Total</v>
          </cell>
          <cell r="I7">
            <v>-0.72472921691024772</v>
          </cell>
          <cell r="J7">
            <v>2.0013704469211686</v>
          </cell>
          <cell r="K7">
            <v>-0.72472921691024772</v>
          </cell>
          <cell r="L7">
            <v>2.0013704469211686</v>
          </cell>
        </row>
        <row r="8">
          <cell r="H8" t="str">
            <v>Akinci &amp; Rumsey (2015)</v>
          </cell>
          <cell r="I8">
            <v>-1.669899979063838E-2</v>
          </cell>
          <cell r="J8">
            <v>2.772744442807662E-2</v>
          </cell>
          <cell r="K8">
            <v>-1.669899979063838E-2</v>
          </cell>
          <cell r="L8">
            <v>2.772744442807662E-2</v>
          </cell>
        </row>
        <row r="9">
          <cell r="H9" t="str">
            <v>Baskaya et al. (2017)</v>
          </cell>
          <cell r="I9">
            <v>-0.72472921691024772</v>
          </cell>
          <cell r="J9">
            <v>-0.72472921691024772</v>
          </cell>
          <cell r="K9">
            <v>-0.72472921691024772</v>
          </cell>
          <cell r="L9">
            <v>-0.72472921691024772</v>
          </cell>
        </row>
        <row r="10">
          <cell r="H10" t="str">
            <v>Berróspide et al. (2017)</v>
          </cell>
          <cell r="I10">
            <v>0.22384800811135808</v>
          </cell>
          <cell r="J10">
            <v>0.22384800811135808</v>
          </cell>
          <cell r="K10">
            <v>0.22384800811135808</v>
          </cell>
          <cell r="L10">
            <v>0.22384800811135808</v>
          </cell>
        </row>
        <row r="11">
          <cell r="H11" t="str">
            <v>Berróspide et al. (2017)</v>
          </cell>
          <cell r="I11">
            <v>3.6655846490923683E-2</v>
          </cell>
          <cell r="J11">
            <v>3.6655846490923683E-2</v>
          </cell>
          <cell r="K11">
            <v>3.6655846490923683E-2</v>
          </cell>
          <cell r="L11">
            <v>3.6655846490923683E-2</v>
          </cell>
        </row>
        <row r="12">
          <cell r="H12" t="str">
            <v>Bonfim et al. (2016)</v>
          </cell>
          <cell r="I12">
            <v>1.2293275658006682</v>
          </cell>
          <cell r="J12">
            <v>2.0013704469211686</v>
          </cell>
          <cell r="K12">
            <v>1.2293275658006682</v>
          </cell>
          <cell r="L12">
            <v>2.0013704469211686</v>
          </cell>
        </row>
        <row r="13">
          <cell r="H13" t="str">
            <v>Bussiere et al. (2016)</v>
          </cell>
          <cell r="I13">
            <v>9.464507844856529E-3</v>
          </cell>
          <cell r="J13">
            <v>9.464507844856529E-3</v>
          </cell>
          <cell r="K13">
            <v>9.464507844856529E-3</v>
          </cell>
          <cell r="L13">
            <v>9.464507844856529E-3</v>
          </cell>
        </row>
        <row r="14">
          <cell r="H14" t="str">
            <v>Caccavaio et al. (2016)</v>
          </cell>
          <cell r="I14">
            <v>2.6464116777209279E-2</v>
          </cell>
          <cell r="J14">
            <v>4.6038320239617514E-2</v>
          </cell>
          <cell r="K14">
            <v>2.6464116777209279E-2</v>
          </cell>
          <cell r="L14">
            <v>4.6038320239617514E-2</v>
          </cell>
        </row>
        <row r="15">
          <cell r="H15" t="str">
            <v>Danisewicz et al. (2015)</v>
          </cell>
          <cell r="I15">
            <v>-1.0694277541192232E-3</v>
          </cell>
          <cell r="J15">
            <v>-3.4993875714517397E-4</v>
          </cell>
          <cell r="K15">
            <v>-1.0694277541192232E-3</v>
          </cell>
          <cell r="L15">
            <v>-3.4993875714517397E-4</v>
          </cell>
        </row>
        <row r="16">
          <cell r="H16" t="str">
            <v/>
          </cell>
          <cell r="I16" t="str">
            <v/>
          </cell>
          <cell r="J16" t="str">
            <v/>
          </cell>
        </row>
        <row r="17">
          <cell r="H17" t="str">
            <v/>
          </cell>
          <cell r="I17" t="str">
            <v/>
          </cell>
          <cell r="J17" t="str">
            <v/>
          </cell>
        </row>
        <row r="18">
          <cell r="H18" t="str">
            <v/>
          </cell>
          <cell r="I18" t="str">
            <v/>
          </cell>
          <cell r="J18" t="str">
            <v/>
          </cell>
        </row>
        <row r="19">
          <cell r="H19" t="str">
            <v/>
          </cell>
          <cell r="I19" t="str">
            <v/>
          </cell>
          <cell r="J19" t="str">
            <v/>
          </cell>
        </row>
        <row r="20">
          <cell r="H20" t="str">
            <v/>
          </cell>
          <cell r="I20" t="str">
            <v/>
          </cell>
          <cell r="J20" t="str">
            <v/>
          </cell>
        </row>
        <row r="21">
          <cell r="H21" t="str">
            <v/>
          </cell>
          <cell r="I21" t="str">
            <v/>
          </cell>
          <cell r="J21" t="str">
            <v/>
          </cell>
        </row>
        <row r="22">
          <cell r="H22" t="str">
            <v/>
          </cell>
          <cell r="I22" t="str">
            <v/>
          </cell>
          <cell r="J22" t="str">
            <v/>
          </cell>
        </row>
        <row r="23">
          <cell r="H23" t="str">
            <v/>
          </cell>
          <cell r="I23" t="str">
            <v/>
          </cell>
          <cell r="J23" t="str">
            <v/>
          </cell>
        </row>
        <row r="24">
          <cell r="H24" t="str">
            <v/>
          </cell>
          <cell r="I24" t="str">
            <v/>
          </cell>
          <cell r="J24" t="str">
            <v/>
          </cell>
        </row>
        <row r="25">
          <cell r="H25" t="str">
            <v/>
          </cell>
          <cell r="I25" t="str">
            <v/>
          </cell>
          <cell r="J25" t="str">
            <v/>
          </cell>
        </row>
        <row r="26">
          <cell r="H26" t="str">
            <v/>
          </cell>
          <cell r="I26" t="str">
            <v/>
          </cell>
          <cell r="J26" t="str">
            <v/>
          </cell>
        </row>
        <row r="27">
          <cell r="H27" t="str">
            <v/>
          </cell>
          <cell r="I27" t="str">
            <v/>
          </cell>
          <cell r="J27" t="str">
            <v/>
          </cell>
        </row>
        <row r="28">
          <cell r="H28" t="str">
            <v/>
          </cell>
          <cell r="I28" t="str">
            <v/>
          </cell>
          <cell r="J28" t="str">
            <v/>
          </cell>
        </row>
        <row r="29">
          <cell r="H29" t="str">
            <v/>
          </cell>
          <cell r="I29" t="str">
            <v/>
          </cell>
          <cell r="J29" t="str">
            <v/>
          </cell>
        </row>
        <row r="30">
          <cell r="H30" t="str">
            <v/>
          </cell>
          <cell r="I30" t="str">
            <v/>
          </cell>
          <cell r="J30" t="str">
            <v/>
          </cell>
        </row>
        <row r="31">
          <cell r="H31" t="str">
            <v/>
          </cell>
          <cell r="I31" t="str">
            <v/>
          </cell>
          <cell r="J31" t="str">
            <v/>
          </cell>
        </row>
        <row r="32">
          <cell r="H32" t="str">
            <v/>
          </cell>
          <cell r="I32" t="str">
            <v/>
          </cell>
          <cell r="J32" t="str">
            <v/>
          </cell>
        </row>
        <row r="33">
          <cell r="H33" t="str">
            <v/>
          </cell>
          <cell r="I33" t="str">
            <v/>
          </cell>
          <cell r="J33" t="str">
            <v/>
          </cell>
        </row>
        <row r="34">
          <cell r="H34" t="str">
            <v/>
          </cell>
          <cell r="I34" t="str">
            <v/>
          </cell>
          <cell r="J34" t="str">
            <v/>
          </cell>
        </row>
        <row r="35">
          <cell r="H35" t="str">
            <v/>
          </cell>
          <cell r="I35" t="str">
            <v/>
          </cell>
          <cell r="J35" t="str">
            <v/>
          </cell>
        </row>
        <row r="36">
          <cell r="H36" t="str">
            <v/>
          </cell>
          <cell r="I36" t="str">
            <v/>
          </cell>
          <cell r="J36" t="str">
            <v/>
          </cell>
        </row>
        <row r="37">
          <cell r="H37" t="str">
            <v/>
          </cell>
          <cell r="I37" t="str">
            <v/>
          </cell>
          <cell r="J37" t="str">
            <v/>
          </cell>
        </row>
        <row r="38">
          <cell r="H38" t="str">
            <v/>
          </cell>
          <cell r="I38" t="str">
            <v/>
          </cell>
          <cell r="J38" t="str">
            <v/>
          </cell>
        </row>
        <row r="39">
          <cell r="H39" t="str">
            <v/>
          </cell>
          <cell r="I39" t="str">
            <v/>
          </cell>
          <cell r="J39" t="str">
            <v/>
          </cell>
        </row>
        <row r="40">
          <cell r="H40" t="str">
            <v/>
          </cell>
          <cell r="I40" t="str">
            <v/>
          </cell>
          <cell r="J40" t="str">
            <v/>
          </cell>
        </row>
        <row r="41">
          <cell r="H41" t="str">
            <v/>
          </cell>
          <cell r="I41" t="str">
            <v/>
          </cell>
          <cell r="J41" t="str">
            <v/>
          </cell>
        </row>
        <row r="42">
          <cell r="H42" t="str">
            <v/>
          </cell>
          <cell r="I42" t="str">
            <v/>
          </cell>
          <cell r="J42" t="str">
            <v/>
          </cell>
        </row>
        <row r="43">
          <cell r="H43" t="str">
            <v/>
          </cell>
          <cell r="I43" t="str">
            <v/>
          </cell>
          <cell r="J43" t="str">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papers.ssrn.com/sol3/papers.cfm?abstract_id=2407233" TargetMode="External"/><Relationship Id="rId13" Type="http://schemas.openxmlformats.org/officeDocument/2006/relationships/hyperlink" Target="https://onlinelibrary.wiley.com/doi/epdf/10.1111/j.1540-6261.2012.01774.x" TargetMode="External"/><Relationship Id="rId18" Type="http://schemas.openxmlformats.org/officeDocument/2006/relationships/hyperlink" Target="https://www.ijcb.org/journal/ijcb17q1a6.pdf" TargetMode="External"/><Relationship Id="rId26" Type="http://schemas.openxmlformats.org/officeDocument/2006/relationships/hyperlink" Target="https://www.ijcb.org/journal/ijcb17q1a10.pdf" TargetMode="External"/><Relationship Id="rId3" Type="http://schemas.openxmlformats.org/officeDocument/2006/relationships/hyperlink" Target="https://www.ijcb.org/journal/ijcb17q1a12.pdf" TargetMode="External"/><Relationship Id="rId21" Type="http://schemas.openxmlformats.org/officeDocument/2006/relationships/hyperlink" Target="https://www.sciencedirect.com/science/article/pii/S0261560614002058" TargetMode="External"/><Relationship Id="rId7" Type="http://schemas.openxmlformats.org/officeDocument/2006/relationships/hyperlink" Target="https://onlinelibrary.wiley.com/doi/abs/10.1111/jmcb.12086" TargetMode="External"/><Relationship Id="rId12" Type="http://schemas.openxmlformats.org/officeDocument/2006/relationships/hyperlink" Target="https://www.ijcb.org/journal/ijcb17q1a15.pdf" TargetMode="External"/><Relationship Id="rId17" Type="http://schemas.openxmlformats.org/officeDocument/2006/relationships/hyperlink" Target="https://www.ijcb.org/journal/ijcb17q1a6.pdf" TargetMode="External"/><Relationship Id="rId25" Type="http://schemas.openxmlformats.org/officeDocument/2006/relationships/hyperlink" Target="https://www.ijcb.org/journal/ijcb17q1a10.pdf" TargetMode="External"/><Relationship Id="rId2" Type="http://schemas.openxmlformats.org/officeDocument/2006/relationships/hyperlink" Target="https://www.ijcb.org/journal/ijcb17q1a8.pdf" TargetMode="External"/><Relationship Id="rId16" Type="http://schemas.openxmlformats.org/officeDocument/2006/relationships/hyperlink" Target="https://www.ijcb.org/journal/ijcb17q1a6.pdf" TargetMode="External"/><Relationship Id="rId20" Type="http://schemas.openxmlformats.org/officeDocument/2006/relationships/hyperlink" Target="https://www.sciencedirect.com/science/article/pii/S0261560614002058" TargetMode="External"/><Relationship Id="rId29" Type="http://schemas.openxmlformats.org/officeDocument/2006/relationships/hyperlink" Target="https://www.sciencedirect.com/science/article/pii/S0304393216301106" TargetMode="External"/><Relationship Id="rId1" Type="http://schemas.openxmlformats.org/officeDocument/2006/relationships/hyperlink" Target="https://www.ijcb.org/journal/ijcb17q1a6.pdf" TargetMode="External"/><Relationship Id="rId6" Type="http://schemas.openxmlformats.org/officeDocument/2006/relationships/hyperlink" Target="https://www.bankofengland.co.uk/-/media/boe/files/working-paper/2015/regulatory-arbitrage-in-action-evidence-from-banking-flows-and-macroprudential-policy.pdf?la=en&amp;hash=E09FD7D71BB8A3F47359B8A49F5B84BA5786DE33" TargetMode="External"/><Relationship Id="rId11" Type="http://schemas.openxmlformats.org/officeDocument/2006/relationships/hyperlink" Target="https://www.sciencedirect.com/science/article/pii/S0022199617301198" TargetMode="External"/><Relationship Id="rId24" Type="http://schemas.openxmlformats.org/officeDocument/2006/relationships/hyperlink" Target="https://www.ijcb.org/journal/ijcb17q1a14.pdf" TargetMode="External"/><Relationship Id="rId32" Type="http://schemas.openxmlformats.org/officeDocument/2006/relationships/printerSettings" Target="../printerSettings/printerSettings3.bin"/><Relationship Id="rId5" Type="http://schemas.openxmlformats.org/officeDocument/2006/relationships/hyperlink" Target="https://www.bankofengland.co.uk/-/media/boe/files/working-paper/2015/regulatory-arbitrage-in-action-evidence-from-banking-flows-and-macroprudential-policy.pdf?la=en&amp;hash=E09FD7D71BB8A3F47359B8A49F5B84BA5786DE33" TargetMode="External"/><Relationship Id="rId15" Type="http://schemas.openxmlformats.org/officeDocument/2006/relationships/hyperlink" Target="https://www.ijcb.org/journal/ijcb17q1a5.pdf" TargetMode="External"/><Relationship Id="rId23" Type="http://schemas.openxmlformats.org/officeDocument/2006/relationships/hyperlink" Target="https://www.ijcb.org/journal/ijcb17q1a14.pdf" TargetMode="External"/><Relationship Id="rId28" Type="http://schemas.openxmlformats.org/officeDocument/2006/relationships/hyperlink" Target="https://www.sciencedirect.com/science/article/pii/S0304405X14000968" TargetMode="External"/><Relationship Id="rId10" Type="http://schemas.openxmlformats.org/officeDocument/2006/relationships/hyperlink" Target="https://www.bis.org/publ/work589.pdf" TargetMode="External"/><Relationship Id="rId19" Type="http://schemas.openxmlformats.org/officeDocument/2006/relationships/hyperlink" Target="https://www.ijcb.org/journal/ijcb17q1a8.pdf" TargetMode="External"/><Relationship Id="rId31" Type="http://schemas.openxmlformats.org/officeDocument/2006/relationships/hyperlink" Target="https://www.imf.org/en/Publications/WP/Issues/2017/07/24/Macroprudential-Policy-Spillovers-A-Quantitative-Analysis-45062" TargetMode="External"/><Relationship Id="rId4" Type="http://schemas.openxmlformats.org/officeDocument/2006/relationships/hyperlink" Target="https://www.ijcb.org/journal/ijcb17q1a7.pdf" TargetMode="External"/><Relationship Id="rId9" Type="http://schemas.openxmlformats.org/officeDocument/2006/relationships/hyperlink" Target="https://www.bis.org/publ/work589.pdf" TargetMode="External"/><Relationship Id="rId14" Type="http://schemas.openxmlformats.org/officeDocument/2006/relationships/hyperlink" Target="https://onlinelibrary.wiley.com/doi/epdf/10.1111/j.1540-6261.2012.01774.x" TargetMode="External"/><Relationship Id="rId22" Type="http://schemas.openxmlformats.org/officeDocument/2006/relationships/hyperlink" Target="https://www.sciencedirect.com/science/article/pii/S0022199617301198" TargetMode="External"/><Relationship Id="rId27" Type="http://schemas.openxmlformats.org/officeDocument/2006/relationships/hyperlink" Target="https://www.sciencedirect.com/science/article/pii/S0304405X14000968" TargetMode="External"/><Relationship Id="rId30" Type="http://schemas.openxmlformats.org/officeDocument/2006/relationships/hyperlink" Target="https://www.imf.org/en/Publications/WP/Issues/2017/07/24/Macroprudential-Policy-Spillovers-A-Quantitative-Analysis-4506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C928"/>
  <sheetViews>
    <sheetView tabSelected="1" zoomScale="70" zoomScaleNormal="70" workbookViewId="0">
      <selection activeCell="C7" sqref="C7"/>
    </sheetView>
  </sheetViews>
  <sheetFormatPr defaultColWidth="9.08984375" defaultRowHeight="14.5" x14ac:dyDescent="0.35"/>
  <cols>
    <col min="1" max="1" width="9.08984375" style="8"/>
    <col min="2" max="2" width="24.08984375" style="8" bestFit="1" customWidth="1"/>
    <col min="3" max="3" width="9.08984375" style="8"/>
    <col min="4" max="6" width="23.6328125" style="8" customWidth="1"/>
    <col min="7" max="7" width="9.08984375" style="8"/>
    <col min="8" max="8" width="30.6328125" style="8" bestFit="1" customWidth="1"/>
    <col min="9" max="9" width="21.90625" style="8" bestFit="1" customWidth="1"/>
    <col min="10" max="10" width="16.453125" style="8" bestFit="1" customWidth="1"/>
    <col min="11" max="11" width="155.08984375" style="8" bestFit="1" customWidth="1"/>
    <col min="12" max="14" width="9.08984375" style="62"/>
    <col min="15" max="15" width="9.453125" style="8" hidden="1" customWidth="1"/>
    <col min="16" max="16" width="14.54296875" style="8" hidden="1" customWidth="1"/>
    <col min="17" max="17" width="9.08984375" style="8" hidden="1" customWidth="1"/>
    <col min="18" max="16384" width="9.08984375" style="8"/>
  </cols>
  <sheetData>
    <row r="1" spans="2:29" ht="15" x14ac:dyDescent="0.25">
      <c r="P1" s="8">
        <v>1997</v>
      </c>
    </row>
    <row r="2" spans="2:29" ht="14.4" x14ac:dyDescent="0.3">
      <c r="O2" s="61"/>
      <c r="P2" s="61">
        <v>1998</v>
      </c>
      <c r="Q2" s="61"/>
      <c r="R2" s="61"/>
      <c r="S2" s="61"/>
      <c r="T2" s="61"/>
      <c r="U2" s="61"/>
      <c r="V2" s="61"/>
      <c r="W2" s="61"/>
      <c r="X2" s="61"/>
      <c r="Y2" s="61"/>
      <c r="Z2" s="61"/>
      <c r="AA2" s="61"/>
      <c r="AB2" s="61"/>
      <c r="AC2" s="61"/>
    </row>
    <row r="3" spans="2:29" ht="14.4" x14ac:dyDescent="0.3">
      <c r="C3" s="26" t="s">
        <v>47</v>
      </c>
      <c r="O3" s="61"/>
      <c r="P3" s="61">
        <v>1999</v>
      </c>
      <c r="Q3" s="61"/>
      <c r="R3" s="61"/>
      <c r="S3" s="61"/>
      <c r="T3" s="61"/>
      <c r="U3" s="61"/>
      <c r="V3" s="61"/>
      <c r="W3" s="61"/>
      <c r="X3" s="61"/>
      <c r="Y3" s="61"/>
      <c r="Z3" s="61"/>
      <c r="AA3" s="61"/>
      <c r="AB3" s="61"/>
      <c r="AC3" s="61"/>
    </row>
    <row r="4" spans="2:29" ht="14.4" x14ac:dyDescent="0.3">
      <c r="O4" s="61">
        <v>1</v>
      </c>
      <c r="P4" s="61">
        <v>2000</v>
      </c>
      <c r="Q4" s="61">
        <v>1</v>
      </c>
      <c r="R4" s="61"/>
      <c r="S4" s="61"/>
      <c r="T4" s="61"/>
      <c r="U4" s="61"/>
      <c r="V4" s="61"/>
      <c r="W4" s="61"/>
      <c r="X4" s="61"/>
      <c r="Y4" s="61"/>
      <c r="Z4" s="61"/>
      <c r="AA4" s="61"/>
      <c r="AB4" s="61"/>
      <c r="AC4" s="61"/>
    </row>
    <row r="5" spans="2:29" ht="15.65" x14ac:dyDescent="0.3">
      <c r="H5" s="30"/>
      <c r="I5" s="24"/>
      <c r="O5" s="61">
        <v>2</v>
      </c>
      <c r="P5" s="61">
        <v>2001</v>
      </c>
      <c r="Q5" s="61">
        <v>2</v>
      </c>
      <c r="R5" s="61"/>
      <c r="S5" s="61"/>
      <c r="T5" s="61"/>
      <c r="U5" s="61"/>
      <c r="V5" s="61"/>
      <c r="W5" s="61"/>
      <c r="X5" s="61"/>
      <c r="Y5" s="61"/>
      <c r="Z5" s="61"/>
      <c r="AA5" s="61"/>
      <c r="AB5" s="61"/>
      <c r="AC5" s="61"/>
    </row>
    <row r="6" spans="2:29" ht="16.25" thickBot="1" x14ac:dyDescent="0.35">
      <c r="H6" s="30"/>
      <c r="O6" s="61">
        <v>3</v>
      </c>
      <c r="P6" s="61">
        <v>2002</v>
      </c>
      <c r="Q6" s="61"/>
      <c r="R6" s="61"/>
      <c r="S6" s="61"/>
      <c r="T6" s="61"/>
      <c r="U6" s="61"/>
      <c r="V6" s="61"/>
      <c r="W6" s="61"/>
      <c r="X6" s="61"/>
      <c r="Y6" s="61"/>
      <c r="Z6" s="61"/>
      <c r="AA6" s="61"/>
      <c r="AB6" s="61"/>
      <c r="AC6" s="61"/>
    </row>
    <row r="7" spans="2:29" ht="16.25" thickBot="1" x14ac:dyDescent="0.35">
      <c r="B7" s="1" t="s">
        <v>0</v>
      </c>
      <c r="C7" s="22"/>
      <c r="D7" s="21" t="s">
        <v>2</v>
      </c>
      <c r="E7" s="4" t="s">
        <v>3</v>
      </c>
      <c r="F7" s="2" t="s">
        <v>4</v>
      </c>
      <c r="H7" s="32" t="s">
        <v>134</v>
      </c>
      <c r="I7" s="98" t="s">
        <v>66</v>
      </c>
      <c r="J7" s="98"/>
      <c r="K7" s="31" t="s">
        <v>67</v>
      </c>
      <c r="L7" s="63">
        <f>IF(N7=1,MAX(J8:J44),MIN(I8:I44))</f>
        <v>0</v>
      </c>
      <c r="M7" s="63">
        <f>IF(N7=1,MIN(I8:I44),MAX(J8:J44))</f>
        <v>0</v>
      </c>
      <c r="N7" s="62" t="str">
        <f>IF(C9="","",C9)</f>
        <v/>
      </c>
      <c r="O7" s="61"/>
      <c r="P7" s="61">
        <v>2003</v>
      </c>
      <c r="Q7" s="61"/>
      <c r="R7" s="61"/>
      <c r="S7" s="61"/>
      <c r="T7" s="61"/>
      <c r="U7" s="61"/>
      <c r="V7" s="61"/>
      <c r="W7" s="61"/>
      <c r="X7" s="61"/>
      <c r="Y7" s="61"/>
      <c r="Z7" s="61"/>
      <c r="AA7" s="61"/>
      <c r="AB7" s="61"/>
      <c r="AC7" s="61"/>
    </row>
    <row r="8" spans="2:29" ht="16.25" thickBot="1" x14ac:dyDescent="0.35">
      <c r="B8" s="1" t="s">
        <v>23</v>
      </c>
      <c r="C8" s="22"/>
      <c r="D8" s="21" t="s">
        <v>24</v>
      </c>
      <c r="E8" s="4" t="s">
        <v>25</v>
      </c>
      <c r="F8" s="2"/>
      <c r="H8" s="9" t="str">
        <f>IFERROR(INDEX(Calculation!$A$2:$C$100,Calculation!$BU2,COLUMNS(Output!$H$8:H8)),"")</f>
        <v/>
      </c>
      <c r="I8" s="46" t="str">
        <f>IFERROR(INDEX(Calculation!$A$2:$C$100,Calculation!$BU2,COLUMNS(Output!$H$8:I8)),"")</f>
        <v/>
      </c>
      <c r="J8" s="46" t="str">
        <f>IFERROR(INDEX(Calculation!$A$2:$C$100,Calculation!$BU2,COLUMNS(Output!$H$8:J8)),"")</f>
        <v/>
      </c>
      <c r="K8" s="25" t="str">
        <f>IFERROR(INDEX(Calculation!$A$2:$O$100,Calculation!$BU2,COLUMNS(Calculation!$A$2:$O$100)),"")</f>
        <v/>
      </c>
      <c r="L8" s="63" t="str">
        <f>IF(I8="","",IF(N8=2,I8-0.000001,J8))</f>
        <v/>
      </c>
      <c r="M8" s="63" t="str">
        <f>IF(J8="","",IF(N8=2,J8,I8-0.000001))</f>
        <v/>
      </c>
      <c r="N8" s="64" t="str">
        <f>IFERROR(INDEX(Calculation!$A$2:$E$998,Calculation!$BU2,COLUMNS(Output!$H$8:L8)),"")</f>
        <v/>
      </c>
      <c r="O8" s="61"/>
      <c r="P8" s="61">
        <v>2004</v>
      </c>
      <c r="Q8" s="61"/>
      <c r="R8" s="61"/>
      <c r="S8" s="61"/>
      <c r="T8" s="61"/>
      <c r="U8" s="61"/>
      <c r="V8" s="61"/>
      <c r="W8" s="61"/>
      <c r="X8" s="61"/>
      <c r="Y8" s="61"/>
      <c r="Z8" s="61"/>
      <c r="AA8" s="61"/>
      <c r="AB8" s="61"/>
      <c r="AC8" s="61"/>
    </row>
    <row r="9" spans="2:29" ht="16.25" thickBot="1" x14ac:dyDescent="0.35">
      <c r="B9" s="1" t="s">
        <v>5</v>
      </c>
      <c r="C9" s="22"/>
      <c r="D9" s="29" t="s">
        <v>6</v>
      </c>
      <c r="E9" s="28" t="s">
        <v>7</v>
      </c>
      <c r="F9" s="2"/>
      <c r="H9" s="9" t="str">
        <f>IFERROR(INDEX(Calculation!$A$2:$C$100,Calculation!$BU3,COLUMNS(Output!$H$8:H9)),"")</f>
        <v/>
      </c>
      <c r="I9" s="46" t="str">
        <f>IFERROR(INDEX(Calculation!$A$2:$C$100,Calculation!$BU3,COLUMNS(Output!$H$8:I9)),"")</f>
        <v/>
      </c>
      <c r="J9" s="46" t="str">
        <f>IFERROR(INDEX(Calculation!$A$2:$C$100,Calculation!$BU3,COLUMNS(Output!$H$8:J9)),"")</f>
        <v/>
      </c>
      <c r="K9" s="25" t="str">
        <f>IFERROR(INDEX(Calculation!$A$2:$O$100,Calculation!$BU3,COLUMNS(Calculation!$A$2:$O$100)),"")</f>
        <v/>
      </c>
      <c r="L9" s="63" t="str">
        <f t="shared" ref="L9:L45" si="0">IF(I9="","",IF(N9=2,I9-0.000001,J9))</f>
        <v/>
      </c>
      <c r="M9" s="63" t="str">
        <f t="shared" ref="M9:M45" si="1">IF(J9="","",IF(N9=2,J9,I9-0.000001))</f>
        <v/>
      </c>
      <c r="N9" s="64" t="str">
        <f>IFERROR(INDEX(Calculation!$A$2:$E$998,Calculation!$BU3,COLUMNS(Output!$H$8:L9)),"")</f>
        <v/>
      </c>
      <c r="O9" s="61"/>
      <c r="P9" s="61">
        <v>2005</v>
      </c>
      <c r="Q9" s="61"/>
      <c r="R9" s="61"/>
      <c r="S9" s="61"/>
      <c r="T9" s="61"/>
      <c r="U9" s="61"/>
      <c r="V9" s="61"/>
      <c r="W9" s="61"/>
      <c r="X9" s="61"/>
      <c r="Y9" s="61"/>
      <c r="Z9" s="61"/>
      <c r="AA9" s="61"/>
      <c r="AB9" s="61"/>
      <c r="AC9" s="61"/>
    </row>
    <row r="10" spans="2:29" ht="16.25" thickBot="1" x14ac:dyDescent="0.35">
      <c r="B10" s="1" t="s">
        <v>8</v>
      </c>
      <c r="C10" s="22"/>
      <c r="D10" s="21" t="s">
        <v>9</v>
      </c>
      <c r="E10" s="4" t="s">
        <v>29</v>
      </c>
      <c r="F10" s="2"/>
      <c r="H10" s="9" t="str">
        <f>IFERROR(INDEX(Calculation!$A$2:$C$100,Calculation!$BU4,COLUMNS(Output!$H$8:H10)),"")</f>
        <v/>
      </c>
      <c r="I10" s="46" t="str">
        <f>IFERROR(INDEX(Calculation!$A$2:$C$100,Calculation!$BU4,COLUMNS(Output!$H$8:I10)),"")</f>
        <v/>
      </c>
      <c r="J10" s="46" t="str">
        <f>IFERROR(INDEX(Calculation!$A$2:$C$100,Calculation!$BU4,COLUMNS(Output!$H$8:J10)),"")</f>
        <v/>
      </c>
      <c r="K10" s="25" t="str">
        <f>IFERROR(INDEX(Calculation!$A$2:$O$100,Calculation!$BU4,COLUMNS(Calculation!$A$2:$O$100)),"")</f>
        <v/>
      </c>
      <c r="L10" s="63" t="str">
        <f t="shared" si="0"/>
        <v/>
      </c>
      <c r="M10" s="63" t="str">
        <f t="shared" si="1"/>
        <v/>
      </c>
      <c r="N10" s="64" t="str">
        <f>IFERROR(INDEX(Calculation!$A$2:$E$998,Calculation!$BU4,COLUMNS(Output!$H$8:L10)),"")</f>
        <v/>
      </c>
      <c r="O10" s="61"/>
      <c r="P10" s="61">
        <v>2006</v>
      </c>
      <c r="Q10" s="61"/>
      <c r="R10" s="61"/>
      <c r="S10" s="61"/>
      <c r="T10" s="61"/>
      <c r="U10" s="61"/>
      <c r="V10" s="61"/>
      <c r="W10" s="61"/>
      <c r="X10" s="61"/>
      <c r="Y10" s="61"/>
      <c r="Z10" s="61"/>
      <c r="AA10" s="61"/>
      <c r="AB10" s="61"/>
      <c r="AC10" s="61"/>
    </row>
    <row r="11" spans="2:29" ht="16.25" thickBot="1" x14ac:dyDescent="0.35">
      <c r="B11" s="1" t="s">
        <v>54</v>
      </c>
      <c r="C11" s="22"/>
      <c r="D11" s="21" t="s">
        <v>57</v>
      </c>
      <c r="E11" s="4" t="s">
        <v>55</v>
      </c>
      <c r="F11" s="2" t="s">
        <v>56</v>
      </c>
      <c r="H11" s="9" t="str">
        <f>IFERROR(INDEX(Calculation!$A$2:$C$100,Calculation!$BU5,COLUMNS(Output!$H$8:H11)),"")</f>
        <v/>
      </c>
      <c r="I11" s="46" t="str">
        <f>IFERROR(INDEX(Calculation!$A$2:$C$100,Calculation!$BU5,COLUMNS(Output!$H$8:I11)),"")</f>
        <v/>
      </c>
      <c r="J11" s="46" t="str">
        <f>IFERROR(INDEX(Calculation!$A$2:$C$100,Calculation!$BU5,COLUMNS(Output!$H$8:J11)),"")</f>
        <v/>
      </c>
      <c r="K11" s="25" t="str">
        <f>IFERROR(INDEX(Calculation!$A$2:$O$100,Calculation!$BU5,COLUMNS(Calculation!$A$2:$O$100)),"")</f>
        <v/>
      </c>
      <c r="L11" s="63" t="str">
        <f t="shared" si="0"/>
        <v/>
      </c>
      <c r="M11" s="63" t="str">
        <f t="shared" si="1"/>
        <v/>
      </c>
      <c r="N11" s="64" t="str">
        <f>IFERROR(INDEX(Calculation!$A$2:$E$998,Calculation!$BU5,COLUMNS(Output!$H$8:L11)),"")</f>
        <v/>
      </c>
      <c r="O11" s="61"/>
      <c r="P11" s="61">
        <v>2007</v>
      </c>
      <c r="Q11" s="61"/>
      <c r="R11" s="61"/>
      <c r="S11" s="61"/>
      <c r="T11" s="61"/>
      <c r="U11" s="61"/>
      <c r="V11" s="61"/>
      <c r="W11" s="61"/>
      <c r="X11" s="61"/>
      <c r="Y11" s="61"/>
      <c r="Z11" s="61"/>
      <c r="AA11" s="61"/>
      <c r="AB11" s="61"/>
      <c r="AC11" s="61"/>
    </row>
    <row r="12" spans="2:29" ht="16.25" thickBot="1" x14ac:dyDescent="0.35">
      <c r="B12" s="1" t="s">
        <v>41</v>
      </c>
      <c r="C12" s="22"/>
      <c r="D12" s="21" t="s">
        <v>10</v>
      </c>
      <c r="E12" s="4" t="s">
        <v>11</v>
      </c>
      <c r="F12" s="2" t="s">
        <v>28</v>
      </c>
      <c r="H12" s="9" t="str">
        <f>IFERROR(INDEX(Calculation!$A$2:$C$100,Calculation!$BU6,COLUMNS(Output!$H$8:H12)),"")</f>
        <v/>
      </c>
      <c r="I12" s="46" t="str">
        <f>IFERROR(INDEX(Calculation!$A$2:$C$100,Calculation!$BU6,COLUMNS(Output!$H$8:I12)),"")</f>
        <v/>
      </c>
      <c r="J12" s="46" t="str">
        <f>IFERROR(INDEX(Calculation!$A$2:$C$100,Calculation!$BU6,COLUMNS(Output!$H$8:J12)),"")</f>
        <v/>
      </c>
      <c r="K12" s="25" t="str">
        <f>IFERROR(INDEX(Calculation!$A$2:$O$100,Calculation!$BU6,COLUMNS(Calculation!$A$2:$O$100)),"")</f>
        <v/>
      </c>
      <c r="L12" s="63" t="str">
        <f t="shared" si="0"/>
        <v/>
      </c>
      <c r="M12" s="63" t="str">
        <f t="shared" si="1"/>
        <v/>
      </c>
      <c r="N12" s="64" t="str">
        <f>IFERROR(INDEX(Calculation!$A$2:$E$998,Calculation!$BU6,COLUMNS(Output!$H$8:L12)),"")</f>
        <v/>
      </c>
      <c r="O12" s="61"/>
      <c r="P12" s="61">
        <v>2008</v>
      </c>
      <c r="Q12" s="61"/>
      <c r="R12" s="61"/>
      <c r="S12" s="61"/>
      <c r="T12" s="61"/>
      <c r="U12" s="61"/>
      <c r="V12" s="61"/>
      <c r="W12" s="61"/>
      <c r="X12" s="61"/>
      <c r="Y12" s="61"/>
      <c r="Z12" s="61"/>
      <c r="AA12" s="61"/>
      <c r="AB12" s="61"/>
      <c r="AC12" s="61"/>
    </row>
    <row r="13" spans="2:29" ht="16.25" thickBot="1" x14ac:dyDescent="0.35">
      <c r="B13" s="1" t="s">
        <v>38</v>
      </c>
      <c r="C13" s="22"/>
      <c r="D13" s="21" t="s">
        <v>45</v>
      </c>
      <c r="E13" s="4" t="s">
        <v>152</v>
      </c>
      <c r="F13" s="2"/>
      <c r="H13" s="9" t="str">
        <f>IFERROR(INDEX(Calculation!$A$2:$C$100,Calculation!$BU7,COLUMNS(Output!$H$8:H13)),"")</f>
        <v/>
      </c>
      <c r="I13" s="46" t="str">
        <f>IFERROR(INDEX(Calculation!$A$2:$C$100,Calculation!$BU7,COLUMNS(Output!$H$8:I13)),"")</f>
        <v/>
      </c>
      <c r="J13" s="46" t="str">
        <f>IFERROR(INDEX(Calculation!$A$2:$C$100,Calculation!$BU7,COLUMNS(Output!$H$8:J13)),"")</f>
        <v/>
      </c>
      <c r="K13" s="25" t="str">
        <f>IFERROR(INDEX(Calculation!$A$2:$O$100,Calculation!$BU7,COLUMNS(Calculation!$A$2:$O$100)),"")</f>
        <v/>
      </c>
      <c r="L13" s="63" t="str">
        <f t="shared" si="0"/>
        <v/>
      </c>
      <c r="M13" s="63" t="str">
        <f t="shared" si="1"/>
        <v/>
      </c>
      <c r="N13" s="64" t="str">
        <f>IFERROR(INDEX(Calculation!$A$2:$E$998,Calculation!$BU7,COLUMNS(Output!$H$8:L13)),"")</f>
        <v/>
      </c>
      <c r="O13" s="61"/>
      <c r="P13" s="61">
        <v>2009</v>
      </c>
      <c r="Q13" s="61"/>
      <c r="R13" s="61"/>
      <c r="S13" s="61"/>
      <c r="T13" s="61"/>
      <c r="U13" s="61"/>
      <c r="V13" s="61"/>
      <c r="W13" s="61"/>
      <c r="X13" s="61"/>
      <c r="Y13" s="61"/>
      <c r="Z13" s="61"/>
      <c r="AA13" s="61"/>
      <c r="AB13" s="61"/>
      <c r="AC13" s="61"/>
    </row>
    <row r="14" spans="2:29" ht="16.25" thickBot="1" x14ac:dyDescent="0.35">
      <c r="B14" s="1" t="s">
        <v>30</v>
      </c>
      <c r="C14" s="22"/>
      <c r="D14" s="21" t="s">
        <v>45</v>
      </c>
      <c r="E14" s="4" t="s">
        <v>46</v>
      </c>
      <c r="F14" s="2"/>
      <c r="H14" s="9" t="str">
        <f>IFERROR(INDEX(Calculation!$A$2:$C$100,Calculation!$BU8,COLUMNS(Output!$H$8:H14)),"")</f>
        <v/>
      </c>
      <c r="I14" s="46" t="str">
        <f>IFERROR(INDEX(Calculation!$A$2:$C$100,Calculation!$BU8,COLUMNS(Output!$H$8:I14)),"")</f>
        <v/>
      </c>
      <c r="J14" s="46" t="str">
        <f>IFERROR(INDEX(Calculation!$A$2:$C$100,Calculation!$BU8,COLUMNS(Output!$H$8:J14)),"")</f>
        <v/>
      </c>
      <c r="K14" s="25" t="str">
        <f>IFERROR(INDEX(Calculation!$A$2:$O$100,Calculation!$BU8,COLUMNS(Calculation!$A$2:$O$100)),"")</f>
        <v/>
      </c>
      <c r="L14" s="63" t="str">
        <f t="shared" si="0"/>
        <v/>
      </c>
      <c r="M14" s="63" t="str">
        <f t="shared" si="1"/>
        <v/>
      </c>
      <c r="N14" s="64" t="str">
        <f>IFERROR(INDEX(Calculation!$A$2:$E$998,Calculation!$BU8,COLUMNS(Output!$H$8:L14)),"")</f>
        <v/>
      </c>
      <c r="O14" s="61"/>
      <c r="P14" s="61">
        <v>2010</v>
      </c>
      <c r="Q14" s="61"/>
      <c r="R14" s="61"/>
      <c r="S14" s="61"/>
      <c r="T14" s="61"/>
      <c r="U14" s="61"/>
      <c r="V14" s="61"/>
      <c r="W14" s="61"/>
      <c r="X14" s="61"/>
      <c r="Y14" s="61"/>
      <c r="Z14" s="61"/>
      <c r="AA14" s="61"/>
      <c r="AB14" s="61"/>
      <c r="AC14" s="61"/>
    </row>
    <row r="15" spans="2:29" ht="16.25" thickBot="1" x14ac:dyDescent="0.35">
      <c r="B15" s="1" t="s">
        <v>18</v>
      </c>
      <c r="C15" s="22"/>
      <c r="D15" s="21" t="s">
        <v>20</v>
      </c>
      <c r="E15" s="4" t="s">
        <v>21</v>
      </c>
      <c r="F15" s="2" t="s">
        <v>22</v>
      </c>
      <c r="H15" s="9" t="str">
        <f>IFERROR(INDEX(Calculation!$A$2:$C$100,Calculation!$BU9,COLUMNS(Output!$H$8:H15)),"")</f>
        <v/>
      </c>
      <c r="I15" s="46" t="str">
        <f>IFERROR(INDEX(Calculation!$A$2:$C$100,Calculation!$BU9,COLUMNS(Output!$H$8:I15)),"")</f>
        <v/>
      </c>
      <c r="J15" s="46" t="str">
        <f>IFERROR(INDEX(Calculation!$A$2:$C$100,Calculation!$BU9,COLUMNS(Output!$H$8:J15)),"")</f>
        <v/>
      </c>
      <c r="K15" s="25" t="str">
        <f>IFERROR(INDEX(Calculation!$A$2:$O$100,Calculation!$BU9,COLUMNS(Calculation!$A$2:$O$100)),"")</f>
        <v/>
      </c>
      <c r="L15" s="63" t="str">
        <f t="shared" si="0"/>
        <v/>
      </c>
      <c r="M15" s="63" t="str">
        <f t="shared" si="1"/>
        <v/>
      </c>
      <c r="N15" s="64" t="str">
        <f>IFERROR(INDEX(Calculation!$A$2:$E$998,Calculation!$BU9,COLUMNS(Output!$H$8:L15)),"")</f>
        <v/>
      </c>
      <c r="O15" s="61"/>
      <c r="P15" s="61">
        <v>2011</v>
      </c>
      <c r="Q15" s="61"/>
      <c r="R15" s="61"/>
      <c r="S15" s="61"/>
      <c r="T15" s="61"/>
      <c r="U15" s="61"/>
      <c r="V15" s="61"/>
      <c r="W15" s="61"/>
      <c r="X15" s="61"/>
      <c r="Y15" s="61"/>
      <c r="Z15" s="61"/>
      <c r="AA15" s="61"/>
      <c r="AB15" s="61"/>
      <c r="AC15" s="61"/>
    </row>
    <row r="16" spans="2:29" ht="16.25" thickBot="1" x14ac:dyDescent="0.35">
      <c r="B16" s="1" t="s">
        <v>142</v>
      </c>
      <c r="C16" s="22"/>
      <c r="D16" s="21" t="s">
        <v>138</v>
      </c>
      <c r="E16" s="4" t="s">
        <v>139</v>
      </c>
      <c r="F16" s="2"/>
      <c r="H16" s="9" t="str">
        <f>IFERROR(INDEX(Calculation!$A$2:$C$100,Calculation!$BU10,COLUMNS(Output!$H$8:H16)),"")</f>
        <v/>
      </c>
      <c r="I16" s="46" t="str">
        <f>IFERROR(INDEX(Calculation!$A$2:$C$100,Calculation!$BU10,COLUMNS(Output!$H$8:I16)),"")</f>
        <v/>
      </c>
      <c r="J16" s="46" t="str">
        <f>IFERROR(INDEX(Calculation!$A$2:$C$100,Calculation!$BU10,COLUMNS(Output!$H$8:J16)),"")</f>
        <v/>
      </c>
      <c r="K16" s="25" t="str">
        <f>IFERROR(INDEX(Calculation!$A$2:$O$100,Calculation!$BU10,COLUMNS(Calculation!$A$2:$O$100)),"")</f>
        <v/>
      </c>
      <c r="L16" s="63" t="str">
        <f t="shared" si="0"/>
        <v/>
      </c>
      <c r="M16" s="63" t="str">
        <f t="shared" si="1"/>
        <v/>
      </c>
      <c r="N16" s="64" t="str">
        <f>IFERROR(INDEX(Calculation!$A$2:$E$998,Calculation!$BU10,COLUMNS(Output!$H$8:L16)),"")</f>
        <v/>
      </c>
      <c r="O16" s="61"/>
      <c r="P16" s="61">
        <v>2012</v>
      </c>
      <c r="Q16" s="61"/>
      <c r="R16" s="61"/>
      <c r="S16" s="61"/>
      <c r="T16" s="61"/>
      <c r="U16" s="61"/>
      <c r="V16" s="61"/>
      <c r="W16" s="61"/>
      <c r="X16" s="61"/>
      <c r="Y16" s="61"/>
      <c r="Z16" s="61"/>
      <c r="AA16" s="61"/>
      <c r="AB16" s="61"/>
      <c r="AC16" s="61"/>
    </row>
    <row r="17" spans="2:29" ht="16.25" thickBot="1" x14ac:dyDescent="0.35">
      <c r="B17" s="1" t="s">
        <v>144</v>
      </c>
      <c r="C17" s="22"/>
      <c r="D17" s="21" t="s">
        <v>24</v>
      </c>
      <c r="E17" s="4" t="s">
        <v>25</v>
      </c>
      <c r="F17" s="2"/>
      <c r="H17" s="9" t="str">
        <f>IFERROR(INDEX(Calculation!$A$2:$C$100,Calculation!$BU11,COLUMNS(Output!$H$8:H17)),"")</f>
        <v/>
      </c>
      <c r="I17" s="46" t="str">
        <f>IFERROR(INDEX(Calculation!$A$2:$C$100,Calculation!$BU11,COLUMNS(Output!$H$8:I17)),"")</f>
        <v/>
      </c>
      <c r="J17" s="46" t="str">
        <f>IFERROR(INDEX(Calculation!$A$2:$C$100,Calculation!$BU11,COLUMNS(Output!$H$8:J17)),"")</f>
        <v/>
      </c>
      <c r="K17" s="25" t="str">
        <f>IFERROR(INDEX(Calculation!$A$2:$O$100,Calculation!$BU11,COLUMNS(Calculation!$A$2:$O$100)),"")</f>
        <v/>
      </c>
      <c r="L17" s="63" t="str">
        <f t="shared" si="0"/>
        <v/>
      </c>
      <c r="M17" s="63" t="str">
        <f t="shared" si="1"/>
        <v/>
      </c>
      <c r="N17" s="64" t="str">
        <f>IFERROR(INDEX(Calculation!$A$2:$E$998,Calculation!$BU11,COLUMNS(Output!$H$8:L17)),"")</f>
        <v/>
      </c>
      <c r="O17" s="61"/>
      <c r="P17" s="61">
        <v>2013</v>
      </c>
      <c r="Q17" s="61"/>
      <c r="R17" s="61"/>
      <c r="S17" s="61"/>
      <c r="T17" s="61"/>
      <c r="U17" s="61"/>
      <c r="V17" s="61"/>
      <c r="W17" s="61"/>
      <c r="X17" s="61"/>
      <c r="Y17" s="61"/>
      <c r="Z17" s="61"/>
      <c r="AA17" s="61"/>
      <c r="AB17" s="61"/>
      <c r="AC17" s="61"/>
    </row>
    <row r="18" spans="2:29" ht="16.25" thickBot="1" x14ac:dyDescent="0.35">
      <c r="H18" s="9" t="str">
        <f>IFERROR(INDEX(Calculation!$A$2:$C$100,Calculation!$BU12,COLUMNS(Output!$H$8:H18)),"")</f>
        <v/>
      </c>
      <c r="I18" s="46" t="str">
        <f>IFERROR(INDEX(Calculation!$A$2:$C$100,Calculation!$BU12,COLUMNS(Output!$H$8:I18)),"")</f>
        <v/>
      </c>
      <c r="J18" s="46" t="str">
        <f>IFERROR(INDEX(Calculation!$A$2:$C$100,Calculation!$BU12,COLUMNS(Output!$H$8:J18)),"")</f>
        <v/>
      </c>
      <c r="K18" s="25" t="str">
        <f>IFERROR(INDEX(Calculation!$A$2:$O$100,Calculation!$BU12,COLUMNS(Calculation!$A$2:$O$100)),"")</f>
        <v/>
      </c>
      <c r="L18" s="63" t="str">
        <f t="shared" si="0"/>
        <v/>
      </c>
      <c r="M18" s="63" t="str">
        <f t="shared" si="1"/>
        <v/>
      </c>
      <c r="N18" s="64" t="str">
        <f>IFERROR(INDEX(Calculation!$A$2:$E$998,Calculation!$BU12,COLUMNS(Output!$H$8:L18)),"")</f>
        <v/>
      </c>
      <c r="O18" s="61"/>
      <c r="P18" s="61">
        <v>2014</v>
      </c>
      <c r="Q18" s="61"/>
      <c r="R18" s="61"/>
      <c r="S18" s="61"/>
      <c r="T18" s="61"/>
      <c r="U18" s="61"/>
      <c r="V18" s="61"/>
      <c r="W18" s="61"/>
      <c r="X18" s="61"/>
      <c r="Y18" s="61"/>
      <c r="Z18" s="61"/>
      <c r="AA18" s="61"/>
      <c r="AB18" s="61"/>
      <c r="AC18" s="61"/>
    </row>
    <row r="19" spans="2:29" ht="18.649999999999999" thickBot="1" x14ac:dyDescent="0.4">
      <c r="C19" s="27" t="s">
        <v>42</v>
      </c>
      <c r="D19" s="23" t="s">
        <v>43</v>
      </c>
      <c r="E19" s="23" t="s">
        <v>44</v>
      </c>
      <c r="H19" s="9" t="str">
        <f>IFERROR(INDEX(Calculation!$A$2:$C$100,Calculation!$BU13,COLUMNS(Output!$H$8:H19)),"")</f>
        <v/>
      </c>
      <c r="I19" s="46" t="str">
        <f>IFERROR(INDEX(Calculation!$A$2:$C$100,Calculation!$BU13,COLUMNS(Output!$H$8:I19)),"")</f>
        <v/>
      </c>
      <c r="J19" s="46" t="str">
        <f>IFERROR(INDEX(Calculation!$A$2:$C$100,Calculation!$BU13,COLUMNS(Output!$H$8:J19)),"")</f>
        <v/>
      </c>
      <c r="K19" s="25" t="str">
        <f>IFERROR(INDEX(Calculation!$A$2:$O$100,Calculation!$BU13,COLUMNS(Calculation!$A$2:$O$100)),"")</f>
        <v/>
      </c>
      <c r="L19" s="63" t="str">
        <f t="shared" si="0"/>
        <v/>
      </c>
      <c r="M19" s="63" t="str">
        <f t="shared" si="1"/>
        <v/>
      </c>
      <c r="N19" s="64" t="str">
        <f>IFERROR(INDEX(Calculation!$A$2:$E$998,Calculation!$BU13,COLUMNS(Output!$H$8:L19)),"")</f>
        <v/>
      </c>
      <c r="O19" s="61"/>
      <c r="P19" s="61">
        <v>2015</v>
      </c>
      <c r="Q19" s="61"/>
      <c r="R19" s="61"/>
      <c r="S19" s="61"/>
      <c r="T19" s="61"/>
      <c r="U19" s="61"/>
      <c r="V19" s="61"/>
      <c r="W19" s="61"/>
      <c r="X19" s="61"/>
      <c r="Y19" s="61"/>
      <c r="Z19" s="61"/>
      <c r="AA19" s="61"/>
      <c r="AB19" s="61"/>
      <c r="AC19" s="61"/>
    </row>
    <row r="20" spans="2:29" ht="18.649999999999999" thickBot="1" x14ac:dyDescent="0.4">
      <c r="D20" s="49">
        <f>Calculation!$BV$1</f>
        <v>0</v>
      </c>
      <c r="E20" s="49">
        <f>Calculation!$BW$1</f>
        <v>0</v>
      </c>
      <c r="H20" s="9" t="str">
        <f>IFERROR(INDEX(Calculation!$A$2:$C$100,Calculation!$BU14,COLUMNS(Output!$H$8:H20)),"")</f>
        <v/>
      </c>
      <c r="I20" s="46" t="str">
        <f>IFERROR(INDEX(Calculation!$A$2:$C$100,Calculation!$BU14,COLUMNS(Output!$H$8:I20)),"")</f>
        <v/>
      </c>
      <c r="J20" s="46" t="str">
        <f>IFERROR(INDEX(Calculation!$A$2:$C$100,Calculation!$BU14,COLUMNS(Output!$H$8:J20)),"")</f>
        <v/>
      </c>
      <c r="K20" s="25" t="str">
        <f>IFERROR(INDEX(Calculation!$A$2:$O$100,Calculation!$BU14,COLUMNS(Calculation!$A$2:$O$100)),"")</f>
        <v/>
      </c>
      <c r="L20" s="63" t="str">
        <f t="shared" si="0"/>
        <v/>
      </c>
      <c r="M20" s="63" t="str">
        <f t="shared" si="1"/>
        <v/>
      </c>
      <c r="N20" s="64" t="str">
        <f>IFERROR(INDEX(Calculation!$A$2:$E$998,Calculation!$BU14,COLUMNS(Output!$H$8:L20)),"")</f>
        <v/>
      </c>
      <c r="O20" s="61"/>
      <c r="P20" s="61">
        <v>2016</v>
      </c>
      <c r="Q20" s="61"/>
      <c r="R20" s="61"/>
      <c r="S20" s="61"/>
      <c r="T20" s="61"/>
      <c r="U20" s="61"/>
      <c r="V20" s="61"/>
      <c r="W20" s="61"/>
      <c r="X20" s="61"/>
      <c r="Y20" s="61"/>
      <c r="Z20" s="61"/>
      <c r="AA20" s="61"/>
      <c r="AB20" s="61"/>
      <c r="AC20" s="61"/>
    </row>
    <row r="21" spans="2:29" ht="18.649999999999999" thickBot="1" x14ac:dyDescent="0.4">
      <c r="D21" s="71" t="s">
        <v>64</v>
      </c>
      <c r="E21" s="72" t="s">
        <v>65</v>
      </c>
      <c r="G21" s="3"/>
      <c r="H21" s="9" t="str">
        <f>IFERROR(INDEX(Calculation!$A$2:$C$100,Calculation!$BU15,COLUMNS(Output!$H$8:H21)),"")</f>
        <v/>
      </c>
      <c r="I21" s="46" t="str">
        <f>IFERROR(INDEX(Calculation!$A$2:$C$100,Calculation!$BU15,COLUMNS(Output!$H$8:I21)),"")</f>
        <v/>
      </c>
      <c r="J21" s="46" t="str">
        <f>IFERROR(INDEX(Calculation!$A$2:$C$100,Calculation!$BU15,COLUMNS(Output!$H$8:J21)),"")</f>
        <v/>
      </c>
      <c r="K21" s="25" t="str">
        <f>IFERROR(INDEX(Calculation!$A$2:$O$100,Calculation!$BU15,COLUMNS(Calculation!$A$2:$O$100)),"")</f>
        <v/>
      </c>
      <c r="L21" s="63" t="str">
        <f t="shared" si="0"/>
        <v/>
      </c>
      <c r="M21" s="63" t="str">
        <f t="shared" si="1"/>
        <v/>
      </c>
      <c r="N21" s="64" t="str">
        <f>IFERROR(INDEX(Calculation!$A$2:$E$998,Calculation!$BU15,COLUMNS(Output!$H$8:L21)),"")</f>
        <v/>
      </c>
      <c r="O21" s="61"/>
      <c r="P21" s="61">
        <v>2017</v>
      </c>
      <c r="Q21" s="61"/>
      <c r="R21" s="61"/>
      <c r="S21" s="61"/>
      <c r="T21" s="61"/>
      <c r="U21" s="61"/>
      <c r="V21" s="61"/>
      <c r="W21" s="61"/>
      <c r="X21" s="61"/>
      <c r="Y21" s="61"/>
      <c r="Z21" s="61"/>
      <c r="AA21" s="61"/>
      <c r="AB21" s="61"/>
      <c r="AC21" s="61"/>
    </row>
    <row r="22" spans="2:29" ht="18.649999999999999" thickBot="1" x14ac:dyDescent="0.4">
      <c r="B22" s="3"/>
      <c r="D22" s="50" t="str">
        <f>IFERROR(AVERAGE(I8:J39),"")</f>
        <v/>
      </c>
      <c r="E22" s="51" t="str">
        <f>IFERROR(MEDIAN(I8:J34),"")</f>
        <v/>
      </c>
      <c r="F22" s="3"/>
      <c r="G22" s="3"/>
      <c r="H22" s="9" t="str">
        <f>IFERROR(INDEX(Calculation!$A$2:$C$100,Calculation!$BU16,COLUMNS(Output!$H$8:H22)),"")</f>
        <v/>
      </c>
      <c r="I22" s="46" t="str">
        <f>IFERROR(INDEX(Calculation!$A$2:$C$100,Calculation!$BU16,COLUMNS(Output!$H$8:I22)),"")</f>
        <v/>
      </c>
      <c r="J22" s="46" t="str">
        <f>IFERROR(INDEX(Calculation!$A$2:$C$100,Calculation!$BU16,COLUMNS(Output!$H$8:J22)),"")</f>
        <v/>
      </c>
      <c r="K22" s="25" t="str">
        <f>IFERROR(INDEX(Calculation!$A$2:$O$100,Calculation!$BU16,COLUMNS(Calculation!$A$2:$O$100)),"")</f>
        <v/>
      </c>
      <c r="L22" s="63" t="str">
        <f t="shared" si="0"/>
        <v/>
      </c>
      <c r="M22" s="63" t="str">
        <f t="shared" si="1"/>
        <v/>
      </c>
      <c r="N22" s="64" t="str">
        <f>IFERROR(INDEX(Calculation!$A$2:$E$998,Calculation!$BU16,COLUMNS(Output!$H$8:L22)),"")</f>
        <v/>
      </c>
      <c r="O22" s="61"/>
      <c r="P22" s="61">
        <v>2018</v>
      </c>
      <c r="Q22" s="61"/>
      <c r="R22" s="61"/>
      <c r="S22" s="61"/>
      <c r="T22" s="61"/>
      <c r="U22" s="61"/>
      <c r="V22" s="61"/>
      <c r="W22" s="61"/>
      <c r="X22" s="61"/>
      <c r="Y22" s="61"/>
      <c r="Z22" s="61"/>
      <c r="AA22" s="61"/>
      <c r="AB22" s="61"/>
      <c r="AC22" s="61"/>
    </row>
    <row r="23" spans="2:29" ht="15.65" x14ac:dyDescent="0.3">
      <c r="B23" s="3"/>
      <c r="F23" s="3"/>
      <c r="H23" s="9" t="str">
        <f>IFERROR(INDEX(Calculation!$A$2:$C$100,Calculation!$BU17,COLUMNS(Output!$H$8:H23)),"")</f>
        <v/>
      </c>
      <c r="I23" s="46" t="str">
        <f>IFERROR(INDEX(Calculation!$A$2:$C$100,Calculation!$BU17,COLUMNS(Output!$H$8:I23)),"")</f>
        <v/>
      </c>
      <c r="J23" s="46" t="str">
        <f>IFERROR(INDEX(Calculation!$A$2:$C$100,Calculation!$BU17,COLUMNS(Output!$H$8:J23)),"")</f>
        <v/>
      </c>
      <c r="K23" s="25" t="str">
        <f>IFERROR(INDEX(Calculation!$A$2:$O$100,Calculation!$BU17,COLUMNS(Calculation!$A$2:$O$100)),"")</f>
        <v/>
      </c>
      <c r="L23" s="63" t="str">
        <f t="shared" si="0"/>
        <v/>
      </c>
      <c r="M23" s="63" t="str">
        <f t="shared" si="1"/>
        <v/>
      </c>
      <c r="N23" s="64" t="str">
        <f>IFERROR(INDEX(Calculation!$A$2:$E$998,Calculation!$BU17,COLUMNS(Output!$H$8:L23)),"")</f>
        <v/>
      </c>
      <c r="O23" s="61"/>
      <c r="P23" s="61"/>
      <c r="Q23" s="61"/>
      <c r="R23" s="61"/>
      <c r="S23" s="61"/>
      <c r="T23" s="61"/>
      <c r="U23" s="61"/>
      <c r="V23" s="61"/>
      <c r="W23" s="61"/>
      <c r="X23" s="61"/>
      <c r="Y23" s="61"/>
      <c r="Z23" s="61"/>
      <c r="AA23" s="61"/>
      <c r="AB23" s="61"/>
      <c r="AC23" s="61"/>
    </row>
    <row r="24" spans="2:29" ht="15.65" x14ac:dyDescent="0.3">
      <c r="B24" s="3"/>
      <c r="C24" s="3"/>
      <c r="E24" s="3"/>
      <c r="H24" s="9" t="str">
        <f>IFERROR(INDEX(Calculation!$A$2:$C$100,Calculation!$BU18,COLUMNS(Output!$H$8:H24)),"")</f>
        <v/>
      </c>
      <c r="I24" s="46" t="str">
        <f>IFERROR(INDEX(Calculation!$A$2:$C$100,Calculation!$BU18,COLUMNS(Output!$H$8:I24)),"")</f>
        <v/>
      </c>
      <c r="J24" s="46" t="str">
        <f>IFERROR(INDEX(Calculation!$A$2:$C$100,Calculation!$BU18,COLUMNS(Output!$H$8:J24)),"")</f>
        <v/>
      </c>
      <c r="K24" s="25" t="str">
        <f>IFERROR(INDEX(Calculation!$A$2:$O$100,Calculation!$BU18,COLUMNS(Calculation!$A$2:$O$100)),"")</f>
        <v/>
      </c>
      <c r="L24" s="63" t="str">
        <f t="shared" si="0"/>
        <v/>
      </c>
      <c r="M24" s="63" t="str">
        <f t="shared" si="1"/>
        <v/>
      </c>
      <c r="N24" s="64" t="str">
        <f>IFERROR(INDEX(Calculation!$A$2:$E$998,Calculation!$BU18,COLUMNS(Output!$H$8:L24)),"")</f>
        <v/>
      </c>
      <c r="O24" s="61"/>
      <c r="P24" s="61"/>
      <c r="Q24" s="61"/>
      <c r="R24" s="61"/>
      <c r="S24" s="61"/>
      <c r="T24" s="61"/>
      <c r="U24" s="61"/>
      <c r="V24" s="61"/>
      <c r="W24" s="61"/>
      <c r="X24" s="61"/>
      <c r="Y24" s="61"/>
      <c r="Z24" s="61"/>
      <c r="AA24" s="61"/>
      <c r="AB24" s="61"/>
      <c r="AC24" s="61"/>
    </row>
    <row r="25" spans="2:29" ht="15.65" x14ac:dyDescent="0.3">
      <c r="B25" s="3"/>
      <c r="C25" s="3"/>
      <c r="E25" s="3"/>
      <c r="H25" s="9" t="str">
        <f>IFERROR(INDEX(Calculation!$A$2:$C$100,Calculation!$BU19,COLUMNS(Output!$H$8:H25)),"")</f>
        <v/>
      </c>
      <c r="I25" s="46" t="str">
        <f>IFERROR(INDEX(Calculation!$A$2:$C$100,Calculation!$BU19,COLUMNS(Output!$H$8:I25)),"")</f>
        <v/>
      </c>
      <c r="J25" s="46" t="str">
        <f>IFERROR(INDEX(Calculation!$A$2:$C$100,Calculation!$BU19,COLUMNS(Output!$H$8:J25)),"")</f>
        <v/>
      </c>
      <c r="K25" s="25" t="str">
        <f>IFERROR(INDEX(Calculation!$A$2:$O$100,Calculation!$BU19,COLUMNS(Calculation!$A$2:$O$100)),"")</f>
        <v/>
      </c>
      <c r="L25" s="63" t="str">
        <f t="shared" si="0"/>
        <v/>
      </c>
      <c r="M25" s="63" t="str">
        <f t="shared" si="1"/>
        <v/>
      </c>
      <c r="N25" s="64" t="str">
        <f>IFERROR(INDEX(Calculation!$A$2:$E$998,Calculation!$BU19,COLUMNS(Output!$H$8:L25)),"")</f>
        <v/>
      </c>
      <c r="O25" s="61"/>
      <c r="P25" s="61"/>
      <c r="Q25" s="61"/>
      <c r="R25" s="61"/>
      <c r="S25" s="61"/>
      <c r="T25" s="61"/>
      <c r="U25" s="61"/>
      <c r="V25" s="61"/>
      <c r="W25" s="61"/>
      <c r="X25" s="61"/>
      <c r="Y25" s="61"/>
      <c r="Z25" s="61"/>
      <c r="AA25" s="61"/>
      <c r="AB25" s="61"/>
      <c r="AC25" s="61"/>
    </row>
    <row r="26" spans="2:29" ht="15.65" x14ac:dyDescent="0.3">
      <c r="B26" s="3"/>
      <c r="C26" s="3"/>
      <c r="E26" s="3"/>
      <c r="H26" s="9" t="str">
        <f>IFERROR(INDEX(Calculation!$A$2:$C$100,Calculation!$BU20,COLUMNS(Output!$H$8:H26)),"")</f>
        <v/>
      </c>
      <c r="I26" s="46" t="str">
        <f>IFERROR(INDEX(Calculation!$A$2:$C$100,Calculation!$BU20,COLUMNS(Output!$H$8:I26)),"")</f>
        <v/>
      </c>
      <c r="J26" s="46" t="str">
        <f>IFERROR(INDEX(Calculation!$A$2:$C$100,Calculation!$BU20,COLUMNS(Output!$H$8:J26)),"")</f>
        <v/>
      </c>
      <c r="K26" s="25" t="str">
        <f>IFERROR(INDEX(Calculation!$A$2:$O$100,Calculation!$BU20,COLUMNS(Calculation!$A$2:$O$100)),"")</f>
        <v/>
      </c>
      <c r="L26" s="63" t="str">
        <f t="shared" si="0"/>
        <v/>
      </c>
      <c r="M26" s="63" t="str">
        <f t="shared" si="1"/>
        <v/>
      </c>
      <c r="N26" s="64" t="str">
        <f>IFERROR(INDEX(Calculation!$A$2:$E$998,Calculation!$BU20,COLUMNS(Output!$H$8:L26)),"")</f>
        <v/>
      </c>
      <c r="O26" s="61"/>
      <c r="P26" s="61"/>
      <c r="Q26" s="61"/>
      <c r="R26" s="61"/>
      <c r="S26" s="61"/>
      <c r="T26" s="61"/>
      <c r="U26" s="61"/>
      <c r="V26" s="61"/>
      <c r="W26" s="61"/>
      <c r="X26" s="61"/>
      <c r="Y26" s="61"/>
      <c r="Z26" s="61"/>
      <c r="AA26" s="61"/>
      <c r="AB26" s="61"/>
      <c r="AC26" s="61"/>
    </row>
    <row r="27" spans="2:29" ht="15.65" x14ac:dyDescent="0.3">
      <c r="B27" s="3"/>
      <c r="C27" s="3"/>
      <c r="D27" s="9"/>
      <c r="E27" s="3"/>
      <c r="H27" s="9" t="str">
        <f>IFERROR(INDEX(Calculation!$A$2:$C$100,Calculation!$BU21,COLUMNS(Output!$H$8:H101)),"")</f>
        <v/>
      </c>
      <c r="I27" s="46" t="str">
        <f>IFERROR(INDEX(Calculation!$A$2:$C$100,Calculation!$BU21,COLUMNS(Output!$H$8:I27)),"")</f>
        <v/>
      </c>
      <c r="J27" s="46" t="str">
        <f>IFERROR(INDEX(Calculation!$A$2:$C$100,Calculation!$BU21,COLUMNS(Output!$H$8:J27)),"")</f>
        <v/>
      </c>
      <c r="K27" s="25" t="str">
        <f>IFERROR(INDEX(Calculation!$A$2:$O$100,Calculation!$BU21,COLUMNS(Calculation!$A$2:$O$100)),"")</f>
        <v/>
      </c>
      <c r="L27" s="63" t="str">
        <f t="shared" si="0"/>
        <v/>
      </c>
      <c r="M27" s="63" t="str">
        <f t="shared" si="1"/>
        <v/>
      </c>
      <c r="N27" s="64" t="str">
        <f>IFERROR(INDEX(Calculation!$A$2:$E$998,Calculation!$BU21,COLUMNS(Output!$H$8:L27)),"")</f>
        <v/>
      </c>
      <c r="O27" s="61"/>
      <c r="P27" s="61"/>
      <c r="Q27" s="61"/>
      <c r="R27" s="61"/>
      <c r="S27" s="61"/>
      <c r="T27" s="61"/>
      <c r="U27" s="61"/>
      <c r="V27" s="61"/>
      <c r="W27" s="61"/>
      <c r="X27" s="61"/>
      <c r="Y27" s="61"/>
      <c r="Z27" s="61"/>
      <c r="AA27" s="61"/>
      <c r="AB27" s="61"/>
      <c r="AC27" s="61"/>
    </row>
    <row r="28" spans="2:29" ht="15.65" x14ac:dyDescent="0.3">
      <c r="B28" s="3"/>
      <c r="C28" s="3"/>
      <c r="D28" s="9"/>
      <c r="E28" s="3"/>
      <c r="H28" s="9" t="str">
        <f>IFERROR(INDEX(Calculation!$A$2:$C$100,Calculation!$BU22,COLUMNS(Output!$H$8:H102)),"")</f>
        <v/>
      </c>
      <c r="I28" s="46" t="str">
        <f>IFERROR(INDEX(Calculation!$A$2:$C$100,Calculation!$BU22,COLUMNS(Output!$H$8:I28)),"")</f>
        <v/>
      </c>
      <c r="J28" s="46" t="str">
        <f>IFERROR(INDEX(Calculation!$A$2:$C$100,Calculation!$BU22,COLUMNS(Output!$H$8:J28)),"")</f>
        <v/>
      </c>
      <c r="K28" s="25" t="str">
        <f>IFERROR(INDEX(Calculation!$A$2:$O$100,Calculation!$BU22,COLUMNS(Calculation!$A$2:$O$100)),"")</f>
        <v/>
      </c>
      <c r="L28" s="63" t="str">
        <f t="shared" si="0"/>
        <v/>
      </c>
      <c r="M28" s="63" t="str">
        <f t="shared" si="1"/>
        <v/>
      </c>
      <c r="N28" s="64" t="str">
        <f>IFERROR(INDEX(Calculation!$A$2:$E$998,Calculation!$BU22,COLUMNS(Output!$H$8:L28)),"")</f>
        <v/>
      </c>
      <c r="O28" s="61"/>
      <c r="P28" s="61"/>
      <c r="Q28" s="61"/>
      <c r="R28" s="61"/>
      <c r="S28" s="61"/>
      <c r="T28" s="61"/>
      <c r="U28" s="61"/>
      <c r="V28" s="61"/>
      <c r="W28" s="61"/>
      <c r="X28" s="61"/>
      <c r="Y28" s="61"/>
      <c r="Z28" s="61"/>
      <c r="AA28" s="61"/>
      <c r="AB28" s="61"/>
      <c r="AC28" s="61"/>
    </row>
    <row r="29" spans="2:29" ht="15.65" x14ac:dyDescent="0.3">
      <c r="B29" s="3"/>
      <c r="C29" s="3"/>
      <c r="D29" s="9"/>
      <c r="E29" s="3"/>
      <c r="H29" s="9" t="str">
        <f>IFERROR(INDEX(Calculation!$A$2:$C$100,Calculation!$BU23,COLUMNS(Output!$H$8:H103)),"")</f>
        <v/>
      </c>
      <c r="I29" s="46" t="str">
        <f>IFERROR(INDEX(Calculation!$A$2:$C$100,Calculation!$BU23,COLUMNS(Output!$H$8:I29)),"")</f>
        <v/>
      </c>
      <c r="J29" s="46" t="str">
        <f>IFERROR(INDEX(Calculation!$A$2:$C$100,Calculation!$BU23,COLUMNS(Output!$H$8:J29)),"")</f>
        <v/>
      </c>
      <c r="K29" s="25" t="str">
        <f>IFERROR(INDEX(Calculation!$A$2:$O$100,Calculation!$BU23,COLUMNS(Calculation!$A$2:$O$100)),"")</f>
        <v/>
      </c>
      <c r="L29" s="63" t="str">
        <f t="shared" si="0"/>
        <v/>
      </c>
      <c r="M29" s="63" t="str">
        <f t="shared" si="1"/>
        <v/>
      </c>
      <c r="N29" s="64" t="str">
        <f>IFERROR(INDEX(Calculation!$A$2:$E$998,Calculation!$BU23,COLUMNS(Output!$H$8:L29)),"")</f>
        <v/>
      </c>
      <c r="O29" s="61"/>
      <c r="P29" s="61"/>
      <c r="Q29" s="61"/>
      <c r="R29" s="61"/>
      <c r="S29" s="61"/>
      <c r="T29" s="61"/>
      <c r="U29" s="61"/>
      <c r="V29" s="61"/>
      <c r="W29" s="61"/>
      <c r="X29" s="61"/>
      <c r="Y29" s="61"/>
      <c r="Z29" s="61"/>
      <c r="AA29" s="61"/>
      <c r="AB29" s="61"/>
      <c r="AC29" s="61"/>
    </row>
    <row r="30" spans="2:29" ht="15.65" x14ac:dyDescent="0.3">
      <c r="B30" s="3"/>
      <c r="C30" s="3"/>
      <c r="D30" s="9"/>
      <c r="E30" s="3"/>
      <c r="H30" s="9" t="str">
        <f>IFERROR(INDEX(Calculation!$A$2:$C$100,Calculation!$BU24,COLUMNS(Output!$H$8:H104)),"")</f>
        <v/>
      </c>
      <c r="I30" s="46" t="str">
        <f>IFERROR(INDEX(Calculation!$A$2:$C$100,Calculation!$BU24,COLUMNS(Output!$H$8:I30)),"")</f>
        <v/>
      </c>
      <c r="J30" s="46" t="str">
        <f>IFERROR(INDEX(Calculation!$A$2:$C$100,Calculation!$BU24,COLUMNS(Output!$H$8:J30)),"")</f>
        <v/>
      </c>
      <c r="K30" s="25" t="str">
        <f>IFERROR(INDEX(Calculation!$A$2:$O$100,Calculation!$BU24,COLUMNS(Calculation!$A$2:$O$100)),"")</f>
        <v/>
      </c>
      <c r="L30" s="63" t="str">
        <f t="shared" si="0"/>
        <v/>
      </c>
      <c r="M30" s="63" t="str">
        <f t="shared" si="1"/>
        <v/>
      </c>
      <c r="N30" s="64" t="str">
        <f>IFERROR(INDEX(Calculation!$A$2:$E$998,Calculation!$BU24,COLUMNS(Output!$H$8:L30)),"")</f>
        <v/>
      </c>
      <c r="O30" s="61"/>
      <c r="P30" s="61"/>
      <c r="Q30" s="61"/>
      <c r="R30" s="61"/>
      <c r="S30" s="61"/>
      <c r="T30" s="61"/>
      <c r="U30" s="61"/>
      <c r="V30" s="61"/>
      <c r="W30" s="61"/>
      <c r="X30" s="61"/>
      <c r="Y30" s="61"/>
      <c r="Z30" s="61"/>
      <c r="AA30" s="61"/>
      <c r="AB30" s="61"/>
      <c r="AC30" s="61"/>
    </row>
    <row r="31" spans="2:29" ht="15.65" x14ac:dyDescent="0.3">
      <c r="B31" s="3"/>
      <c r="C31" s="3"/>
      <c r="D31" s="9"/>
      <c r="E31" s="3"/>
      <c r="H31" s="9" t="str">
        <f>IFERROR(INDEX(Calculation!$A$2:$C$100,Calculation!$BU25,COLUMNS(Output!$H$8:H105)),"")</f>
        <v/>
      </c>
      <c r="I31" s="46" t="str">
        <f>IFERROR(INDEX(Calculation!$A$2:$C$100,Calculation!$BU25,COLUMNS(Output!$H$8:I31)),"")</f>
        <v/>
      </c>
      <c r="J31" s="46" t="str">
        <f>IFERROR(INDEX(Calculation!$A$2:$C$100,Calculation!$BU25,COLUMNS(Output!$H$8:J31)),"")</f>
        <v/>
      </c>
      <c r="K31" s="25" t="str">
        <f>IFERROR(INDEX(Calculation!$A$2:$O$100,Calculation!$BU25,COLUMNS(Calculation!$A$2:$O$100)),"")</f>
        <v/>
      </c>
      <c r="L31" s="63" t="str">
        <f t="shared" si="0"/>
        <v/>
      </c>
      <c r="M31" s="63" t="str">
        <f t="shared" si="1"/>
        <v/>
      </c>
      <c r="N31" s="64" t="str">
        <f>IFERROR(INDEX(Calculation!$A$2:$E$998,Calculation!$BU25,COLUMNS(Output!$H$8:L31)),"")</f>
        <v/>
      </c>
      <c r="O31" s="61"/>
      <c r="P31" s="61"/>
      <c r="Q31" s="61"/>
      <c r="R31" s="61"/>
      <c r="S31" s="61"/>
      <c r="T31" s="61"/>
      <c r="U31" s="61"/>
      <c r="V31" s="61"/>
      <c r="W31" s="61"/>
      <c r="X31" s="61"/>
      <c r="Y31" s="61"/>
      <c r="Z31" s="61"/>
      <c r="AA31" s="61"/>
      <c r="AB31" s="61"/>
      <c r="AC31" s="61"/>
    </row>
    <row r="32" spans="2:29" ht="15.65" x14ac:dyDescent="0.3">
      <c r="B32" s="3"/>
      <c r="C32" s="3"/>
      <c r="D32" s="9"/>
      <c r="E32" s="3"/>
      <c r="H32" s="9" t="str">
        <f>IFERROR(INDEX(Calculation!$A$2:$C$100,Calculation!$BU26,COLUMNS(Output!$H$8:H106)),"")</f>
        <v/>
      </c>
      <c r="I32" s="46" t="str">
        <f>IFERROR(INDEX(Calculation!$A$2:$C$100,Calculation!$BU26,COLUMNS(Output!$H$8:I32)),"")</f>
        <v/>
      </c>
      <c r="J32" s="46" t="str">
        <f>IFERROR(INDEX(Calculation!$A$2:$C$100,Calculation!$BU26,COLUMNS(Output!$H$8:J32)),"")</f>
        <v/>
      </c>
      <c r="K32" s="25" t="str">
        <f>IFERROR(INDEX(Calculation!$A$2:$O$100,Calculation!$BU26,COLUMNS(Calculation!$A$2:$O$100)),"")</f>
        <v/>
      </c>
      <c r="L32" s="63" t="str">
        <f t="shared" si="0"/>
        <v/>
      </c>
      <c r="M32" s="63" t="str">
        <f t="shared" si="1"/>
        <v/>
      </c>
      <c r="N32" s="64" t="str">
        <f>IFERROR(INDEX(Calculation!$A$2:$E$998,Calculation!$BU26,COLUMNS(Output!$H$8:L32)),"")</f>
        <v/>
      </c>
      <c r="O32" s="61"/>
      <c r="P32" s="61"/>
      <c r="Q32" s="61"/>
      <c r="R32" s="61"/>
      <c r="S32" s="61"/>
      <c r="T32" s="61"/>
      <c r="U32" s="61"/>
      <c r="V32" s="61"/>
      <c r="W32" s="61"/>
      <c r="X32" s="61"/>
      <c r="Y32" s="61"/>
      <c r="Z32" s="61"/>
      <c r="AA32" s="61"/>
      <c r="AB32" s="61"/>
      <c r="AC32" s="61"/>
    </row>
    <row r="33" spans="2:29" ht="15.5" x14ac:dyDescent="0.35">
      <c r="B33" s="3"/>
      <c r="C33" s="3"/>
      <c r="D33" s="9"/>
      <c r="E33" s="3"/>
      <c r="H33" s="9" t="str">
        <f>IFERROR(INDEX(Calculation!$A$2:$C$100,Calculation!$BU27,COLUMNS(Output!$H$8:H107)),"")</f>
        <v/>
      </c>
      <c r="I33" s="46" t="str">
        <f>IFERROR(INDEX(Calculation!$A$2:$C$100,Calculation!$BU27,COLUMNS(Output!$H$8:I33)),"")</f>
        <v/>
      </c>
      <c r="J33" s="46" t="str">
        <f>IFERROR(INDEX(Calculation!$A$2:$C$100,Calculation!$BU27,COLUMNS(Output!$H$8:J33)),"")</f>
        <v/>
      </c>
      <c r="K33" s="25" t="str">
        <f>IFERROR(INDEX(Calculation!$A$2:$O$100,Calculation!$BU27,COLUMNS(Calculation!$A$2:$O$100)),"")</f>
        <v/>
      </c>
      <c r="L33" s="63" t="str">
        <f t="shared" si="0"/>
        <v/>
      </c>
      <c r="M33" s="63" t="str">
        <f t="shared" si="1"/>
        <v/>
      </c>
      <c r="N33" s="64" t="str">
        <f>IFERROR(INDEX(Calculation!$A$2:$E$998,Calculation!$BU27,COLUMNS(Output!$H$8:L33)),"")</f>
        <v/>
      </c>
      <c r="O33" s="61"/>
      <c r="P33" s="61"/>
      <c r="Q33" s="61"/>
      <c r="R33" s="61"/>
      <c r="S33" s="61"/>
      <c r="T33" s="61"/>
      <c r="U33" s="61"/>
      <c r="V33" s="61"/>
      <c r="W33" s="61"/>
      <c r="X33" s="61"/>
      <c r="Y33" s="61"/>
      <c r="Z33" s="61"/>
      <c r="AA33" s="61"/>
      <c r="AB33" s="61"/>
      <c r="AC33" s="61"/>
    </row>
    <row r="34" spans="2:29" ht="15.5" x14ac:dyDescent="0.35">
      <c r="B34" s="3"/>
      <c r="C34" s="3"/>
      <c r="D34" s="9"/>
      <c r="E34" s="3"/>
      <c r="H34" s="9" t="str">
        <f>IFERROR(INDEX(Calculation!$A$2:$C$100,Calculation!$BU28,COLUMNS(Output!$H$8:H108)),"")</f>
        <v/>
      </c>
      <c r="I34" s="46" t="str">
        <f>IFERROR(INDEX(Calculation!$A$2:$C$100,Calculation!$BU28,COLUMNS(Output!$H$8:I34)),"")</f>
        <v/>
      </c>
      <c r="J34" s="46" t="str">
        <f>IFERROR(INDEX(Calculation!$A$2:$C$100,Calculation!$BU28,COLUMNS(Output!$H$8:J34)),"")</f>
        <v/>
      </c>
      <c r="K34" s="25" t="str">
        <f>IFERROR(INDEX(Calculation!$A$2:$O$100,Calculation!$BU28,COLUMNS(Calculation!$A$2:$O$100)),"")</f>
        <v/>
      </c>
      <c r="L34" s="63" t="str">
        <f t="shared" si="0"/>
        <v/>
      </c>
      <c r="M34" s="63" t="str">
        <f t="shared" si="1"/>
        <v/>
      </c>
      <c r="N34" s="64" t="str">
        <f>IFERROR(INDEX(Calculation!$A$2:$E$998,Calculation!$BU28,COLUMNS(Output!$H$8:L34)),"")</f>
        <v/>
      </c>
      <c r="O34" s="61"/>
      <c r="P34" s="61"/>
      <c r="Q34" s="61"/>
      <c r="R34" s="61"/>
      <c r="S34" s="61"/>
      <c r="T34" s="61"/>
      <c r="U34" s="61"/>
      <c r="V34" s="61"/>
      <c r="W34" s="61"/>
      <c r="X34" s="61"/>
      <c r="Y34" s="61"/>
      <c r="Z34" s="61"/>
      <c r="AA34" s="61"/>
      <c r="AB34" s="61"/>
      <c r="AC34" s="61"/>
    </row>
    <row r="35" spans="2:29" ht="15.5" x14ac:dyDescent="0.35">
      <c r="B35" s="3"/>
      <c r="C35" s="3"/>
      <c r="D35" s="9"/>
      <c r="E35" s="3"/>
      <c r="H35" s="9" t="str">
        <f>IFERROR(INDEX(Calculation!$A$2:$C$100,Calculation!$BU29,COLUMNS(Output!$H$8:H35)),"")</f>
        <v/>
      </c>
      <c r="I35" s="46" t="str">
        <f>IFERROR(INDEX(Calculation!$A$2:$C$100,Calculation!$BU29,COLUMNS(Output!$H$8:I35)),"")</f>
        <v/>
      </c>
      <c r="J35" s="46" t="str">
        <f>IFERROR(INDEX(Calculation!$A$2:$C$100,Calculation!$BU29,COLUMNS(Output!$H$8:J35)),"")</f>
        <v/>
      </c>
      <c r="K35" s="25" t="str">
        <f>IFERROR(INDEX(Calculation!$A$2:$O$100,Calculation!$BU29,COLUMNS(Calculation!$A$2:$O$100)),"")</f>
        <v/>
      </c>
      <c r="L35" s="63" t="str">
        <f t="shared" si="0"/>
        <v/>
      </c>
      <c r="M35" s="63" t="str">
        <f t="shared" si="1"/>
        <v/>
      </c>
      <c r="O35" s="61"/>
      <c r="P35" s="61"/>
      <c r="Q35" s="61"/>
      <c r="R35" s="61"/>
      <c r="S35" s="61"/>
      <c r="T35" s="61"/>
      <c r="U35" s="61"/>
      <c r="V35" s="61"/>
      <c r="W35" s="61"/>
      <c r="X35" s="61"/>
      <c r="Y35" s="61"/>
      <c r="Z35" s="61"/>
      <c r="AA35" s="61"/>
      <c r="AB35" s="61"/>
      <c r="AC35" s="61"/>
    </row>
    <row r="36" spans="2:29" ht="15.5" x14ac:dyDescent="0.35">
      <c r="B36" s="3"/>
      <c r="C36" s="3"/>
      <c r="D36" s="9"/>
      <c r="E36" s="3"/>
      <c r="H36" s="9" t="str">
        <f>IFERROR(INDEX(Calculation!$A$2:$C$100,Calculation!$BU30,COLUMNS(Output!$H$8:H36)),"")</f>
        <v/>
      </c>
      <c r="I36" s="46" t="str">
        <f>IFERROR(INDEX(Calculation!$A$2:$C$100,Calculation!$BU30,COLUMNS(Output!$H$8:I36)),"")</f>
        <v/>
      </c>
      <c r="J36" s="46" t="str">
        <f>IFERROR(INDEX(Calculation!$A$2:$C$100,Calculation!$BU30,COLUMNS(Output!$H$8:J36)),"")</f>
        <v/>
      </c>
      <c r="K36" s="25" t="str">
        <f>IFERROR(INDEX(Calculation!$A$2:$O$100,Calculation!$BU30,COLUMNS(Calculation!$A$2:$O$100)),"")</f>
        <v/>
      </c>
      <c r="L36" s="63" t="str">
        <f t="shared" si="0"/>
        <v/>
      </c>
      <c r="M36" s="63" t="str">
        <f t="shared" si="1"/>
        <v/>
      </c>
      <c r="O36" s="61"/>
      <c r="P36" s="61"/>
      <c r="Q36" s="61"/>
      <c r="R36" s="61"/>
      <c r="S36" s="61"/>
      <c r="T36" s="61"/>
      <c r="U36" s="61"/>
      <c r="V36" s="61"/>
      <c r="W36" s="61"/>
      <c r="X36" s="61"/>
      <c r="Y36" s="61"/>
      <c r="Z36" s="61"/>
      <c r="AA36" s="61"/>
      <c r="AB36" s="61"/>
      <c r="AC36" s="61"/>
    </row>
    <row r="37" spans="2:29" ht="15.5" x14ac:dyDescent="0.35">
      <c r="B37" s="3"/>
      <c r="C37" s="3"/>
      <c r="D37" s="9"/>
      <c r="E37" s="3"/>
      <c r="H37" s="9" t="str">
        <f>IFERROR(INDEX(Calculation!$A$2:$C$100,Calculation!$BU31,COLUMNS(Output!$H$8:H37)),"")</f>
        <v/>
      </c>
      <c r="I37" s="46" t="str">
        <f>IFERROR(INDEX(Calculation!$A$2:$C$100,Calculation!$BU31,COLUMNS(Output!$H$8:I37)),"")</f>
        <v/>
      </c>
      <c r="J37" s="46" t="str">
        <f>IFERROR(INDEX(Calculation!$A$2:$C$100,Calculation!$BU31,COLUMNS(Output!$H$8:J37)),"")</f>
        <v/>
      </c>
      <c r="K37" s="25" t="str">
        <f>IFERROR(INDEX(Calculation!$A$2:$O$100,Calculation!$BU31,COLUMNS(Calculation!$A$2:$O$100)),"")</f>
        <v/>
      </c>
      <c r="L37" s="63" t="str">
        <f t="shared" si="0"/>
        <v/>
      </c>
      <c r="M37" s="63" t="str">
        <f t="shared" si="1"/>
        <v/>
      </c>
      <c r="O37" s="61"/>
      <c r="P37" s="61"/>
      <c r="Q37" s="61"/>
      <c r="R37" s="61"/>
      <c r="S37" s="61"/>
      <c r="T37" s="61"/>
      <c r="U37" s="61"/>
      <c r="V37" s="61"/>
      <c r="W37" s="61"/>
      <c r="X37" s="61"/>
      <c r="Y37" s="61"/>
      <c r="Z37" s="61"/>
      <c r="AA37" s="61"/>
      <c r="AB37" s="61"/>
      <c r="AC37" s="61"/>
    </row>
    <row r="38" spans="2:29" ht="15.5" x14ac:dyDescent="0.35">
      <c r="B38" s="3"/>
      <c r="C38" s="3"/>
      <c r="D38" s="9"/>
      <c r="E38" s="3"/>
      <c r="H38" s="9" t="str">
        <f>IFERROR(INDEX(Calculation!$A$2:$C$100,Calculation!$BU32,COLUMNS(Output!$H$8:H38)),"")</f>
        <v/>
      </c>
      <c r="I38" s="46" t="str">
        <f>IFERROR(INDEX(Calculation!$A$2:$C$100,Calculation!$BU32,COLUMNS(Output!$H$8:I38)),"")</f>
        <v/>
      </c>
      <c r="J38" s="46" t="str">
        <f>IFERROR(INDEX(Calculation!$A$2:$C$100,Calculation!$BU32,COLUMNS(Output!$H$8:J38)),"")</f>
        <v/>
      </c>
      <c r="K38" s="25" t="str">
        <f>IFERROR(INDEX(Calculation!$A$2:$O$100,Calculation!$BU32,COLUMNS(Calculation!$A$2:$O$100)),"")</f>
        <v/>
      </c>
      <c r="L38" s="63" t="str">
        <f t="shared" si="0"/>
        <v/>
      </c>
      <c r="M38" s="63" t="str">
        <f t="shared" si="1"/>
        <v/>
      </c>
      <c r="O38" s="61"/>
      <c r="P38" s="61"/>
      <c r="Q38" s="61"/>
      <c r="R38" s="61"/>
      <c r="S38" s="61"/>
      <c r="T38" s="61"/>
      <c r="U38" s="61"/>
      <c r="V38" s="61"/>
      <c r="W38" s="61"/>
      <c r="X38" s="61"/>
      <c r="Y38" s="61"/>
      <c r="Z38" s="61"/>
      <c r="AA38" s="61"/>
      <c r="AB38" s="61"/>
      <c r="AC38" s="61"/>
    </row>
    <row r="39" spans="2:29" ht="15.5" x14ac:dyDescent="0.35">
      <c r="B39" s="3"/>
      <c r="C39" s="3"/>
      <c r="D39" s="9"/>
      <c r="E39" s="3"/>
      <c r="H39" s="9" t="str">
        <f>IFERROR(INDEX(Calculation!$A$2:$C$100,Calculation!$BU33,COLUMNS(Output!$H$8:H39)),"")</f>
        <v/>
      </c>
      <c r="I39" s="46" t="str">
        <f>IFERROR(INDEX(Calculation!$A$2:$C$100,Calculation!$BU33,COLUMNS(Output!$H$8:I39)),"")</f>
        <v/>
      </c>
      <c r="J39" s="46" t="str">
        <f>IFERROR(INDEX(Calculation!$A$2:$C$100,Calculation!$BU33,COLUMNS(Output!$H$8:J39)),"")</f>
        <v/>
      </c>
      <c r="K39" s="25" t="str">
        <f>IFERROR(INDEX(Calculation!$A$2:$O$100,Calculation!$BU33,COLUMNS(Calculation!$A$2:$O$100)),"")</f>
        <v/>
      </c>
      <c r="L39" s="63" t="str">
        <f t="shared" si="0"/>
        <v/>
      </c>
      <c r="M39" s="63" t="str">
        <f t="shared" si="1"/>
        <v/>
      </c>
      <c r="O39" s="61"/>
      <c r="P39" s="61"/>
      <c r="Q39" s="61"/>
      <c r="R39" s="61"/>
      <c r="S39" s="61"/>
      <c r="T39" s="61"/>
      <c r="U39" s="61"/>
      <c r="V39" s="61"/>
      <c r="W39" s="61"/>
      <c r="X39" s="61"/>
      <c r="Y39" s="61"/>
      <c r="Z39" s="61"/>
      <c r="AA39" s="61"/>
      <c r="AB39" s="61"/>
      <c r="AC39" s="61"/>
    </row>
    <row r="40" spans="2:29" ht="15.5" x14ac:dyDescent="0.35">
      <c r="B40" s="3"/>
      <c r="C40" s="3"/>
      <c r="D40" s="9"/>
      <c r="E40" s="3"/>
      <c r="H40" s="9" t="str">
        <f>IFERROR(INDEX(Calculation!$A$2:$C$100,Calculation!$BU34,COLUMNS(Output!$H$8:H40)),"")</f>
        <v/>
      </c>
      <c r="I40" s="46" t="str">
        <f>IFERROR(INDEX(Calculation!$A$2:$C$100,Calculation!$BU34,COLUMNS(Output!$H$8:I40)),"")</f>
        <v/>
      </c>
      <c r="J40" s="46" t="str">
        <f>IFERROR(INDEX(Calculation!$A$2:$C$100,Calculation!$BU34,COLUMNS(Output!$H$8:J40)),"")</f>
        <v/>
      </c>
      <c r="K40" s="25" t="str">
        <f>IFERROR(INDEX(Calculation!$A$2:$O$100,Calculation!$BU34,COLUMNS(Calculation!$A$2:$O$100)),"")</f>
        <v/>
      </c>
      <c r="L40" s="63" t="str">
        <f t="shared" si="0"/>
        <v/>
      </c>
      <c r="M40" s="63" t="str">
        <f t="shared" si="1"/>
        <v/>
      </c>
      <c r="O40" s="61"/>
      <c r="P40" s="61"/>
      <c r="Q40" s="61"/>
      <c r="R40" s="61"/>
      <c r="S40" s="61"/>
      <c r="T40" s="61"/>
      <c r="U40" s="61"/>
      <c r="V40" s="61"/>
      <c r="W40" s="61"/>
      <c r="X40" s="61"/>
      <c r="Y40" s="61"/>
      <c r="Z40" s="61"/>
      <c r="AA40" s="61"/>
      <c r="AB40" s="61"/>
      <c r="AC40" s="61"/>
    </row>
    <row r="41" spans="2:29" ht="15.5" x14ac:dyDescent="0.35">
      <c r="B41" s="3"/>
      <c r="C41" s="3"/>
      <c r="D41" s="9"/>
      <c r="E41" s="3"/>
      <c r="H41" s="9" t="str">
        <f>IFERROR(INDEX(Calculation!$A$2:$C$100,Calculation!$BU35,COLUMNS(Output!$H$8:H41)),"")</f>
        <v/>
      </c>
      <c r="I41" s="46" t="str">
        <f>IFERROR(INDEX(Calculation!$A$2:$C$100,Calculation!$BU35,COLUMNS(Output!$H$8:I41)),"")</f>
        <v/>
      </c>
      <c r="J41" s="46" t="str">
        <f>IFERROR(INDEX(Calculation!$A$2:$C$100,Calculation!$BU35,COLUMNS(Output!$H$8:J41)),"")</f>
        <v/>
      </c>
      <c r="K41" s="25" t="str">
        <f>IFERROR(INDEX(Calculation!$A$2:$O$100,Calculation!$BU35,COLUMNS(Calculation!$A$2:$O$100)),"")</f>
        <v/>
      </c>
      <c r="L41" s="63" t="str">
        <f t="shared" si="0"/>
        <v/>
      </c>
      <c r="M41" s="63" t="str">
        <f t="shared" si="1"/>
        <v/>
      </c>
      <c r="O41" s="61"/>
      <c r="P41" s="61"/>
      <c r="Q41" s="61"/>
      <c r="R41" s="61"/>
      <c r="S41" s="61"/>
      <c r="T41" s="61"/>
      <c r="U41" s="61"/>
      <c r="V41" s="61"/>
      <c r="W41" s="61"/>
      <c r="X41" s="61"/>
      <c r="Y41" s="61"/>
      <c r="Z41" s="61"/>
      <c r="AA41" s="61"/>
      <c r="AB41" s="61"/>
      <c r="AC41" s="61"/>
    </row>
    <row r="42" spans="2:29" ht="15.5" x14ac:dyDescent="0.35">
      <c r="B42" s="3"/>
      <c r="C42" s="3"/>
      <c r="D42" s="9"/>
      <c r="E42" s="3"/>
      <c r="H42" s="9"/>
      <c r="I42" s="46"/>
      <c r="J42" s="46"/>
      <c r="K42" s="25" t="str">
        <f>IFERROR(INDEX(Calculation!$A$2:$O$100,Calculation!$BU36,COLUMNS(Calculation!$A$2:$O$100)),"")</f>
        <v/>
      </c>
      <c r="L42" s="63" t="str">
        <f t="shared" si="0"/>
        <v/>
      </c>
      <c r="M42" s="63" t="str">
        <f t="shared" si="1"/>
        <v/>
      </c>
    </row>
    <row r="43" spans="2:29" ht="15.5" x14ac:dyDescent="0.35">
      <c r="B43" s="3"/>
      <c r="C43" s="3"/>
      <c r="D43" s="9"/>
      <c r="E43" s="3"/>
      <c r="H43" s="9"/>
      <c r="I43" s="46"/>
      <c r="J43" s="46"/>
      <c r="K43" s="25" t="str">
        <f>IFERROR(INDEX(Calculation!$A$2:$O$100,Calculation!$BU37,COLUMNS(Calculation!$A$2:$O$100)),"")</f>
        <v/>
      </c>
      <c r="L43" s="63" t="str">
        <f t="shared" si="0"/>
        <v/>
      </c>
      <c r="M43" s="63" t="str">
        <f t="shared" si="1"/>
        <v/>
      </c>
    </row>
    <row r="44" spans="2:29" ht="15.5" x14ac:dyDescent="0.35">
      <c r="B44" s="3"/>
      <c r="C44" s="3"/>
      <c r="D44" s="9"/>
      <c r="E44" s="3"/>
      <c r="H44" s="9"/>
      <c r="I44" s="46"/>
      <c r="J44" s="46"/>
      <c r="K44" s="25" t="str">
        <f>IFERROR(INDEX(Calculation!$A$2:$O$100,Calculation!$BU38,COLUMNS(Calculation!$A$2:$O$100)),"")</f>
        <v/>
      </c>
      <c r="L44" s="63" t="str">
        <f t="shared" si="0"/>
        <v/>
      </c>
      <c r="M44" s="63" t="str">
        <f t="shared" si="1"/>
        <v/>
      </c>
    </row>
    <row r="45" spans="2:29" ht="15.5" x14ac:dyDescent="0.35">
      <c r="B45" s="3"/>
      <c r="C45" s="3"/>
      <c r="D45" s="3"/>
      <c r="E45" s="3"/>
      <c r="H45" s="9"/>
      <c r="I45" s="46"/>
      <c r="J45" s="46"/>
      <c r="K45" s="25" t="str">
        <f>IFERROR(INDEX(Calculation!$A$2:$O$100,Calculation!$BU39,COLUMNS(Calculation!$A$2:$O$100)),"")</f>
        <v/>
      </c>
      <c r="L45" s="63" t="str">
        <f t="shared" si="0"/>
        <v/>
      </c>
      <c r="M45" s="63" t="str">
        <f t="shared" si="1"/>
        <v/>
      </c>
    </row>
    <row r="46" spans="2:29" ht="15.5" x14ac:dyDescent="0.35">
      <c r="B46" s="3"/>
      <c r="C46" s="3"/>
      <c r="D46" s="3"/>
      <c r="E46" s="3"/>
      <c r="H46" s="9"/>
      <c r="I46" s="46"/>
      <c r="J46" s="46"/>
      <c r="K46" s="10"/>
      <c r="L46" s="65"/>
    </row>
    <row r="47" spans="2:29" ht="15.5" x14ac:dyDescent="0.35">
      <c r="B47" s="3"/>
      <c r="C47" s="3"/>
      <c r="D47" s="3"/>
      <c r="E47" s="3"/>
      <c r="H47" s="9"/>
      <c r="I47" s="46"/>
      <c r="J47" s="46"/>
      <c r="K47" s="10"/>
      <c r="L47" s="65"/>
    </row>
    <row r="48" spans="2:29" x14ac:dyDescent="0.35">
      <c r="B48" s="3"/>
      <c r="C48" s="3"/>
      <c r="D48" s="3"/>
      <c r="E48" s="3"/>
      <c r="H48" s="3"/>
      <c r="I48" s="47"/>
      <c r="J48" s="48"/>
      <c r="K48" s="10"/>
      <c r="L48" s="65"/>
    </row>
    <row r="49" spans="2:12" x14ac:dyDescent="0.35">
      <c r="B49" s="3"/>
      <c r="C49" s="3"/>
      <c r="D49" s="3"/>
      <c r="E49" s="3"/>
      <c r="H49" s="3"/>
      <c r="I49" s="47"/>
      <c r="J49" s="48"/>
      <c r="K49" s="10"/>
      <c r="L49" s="65"/>
    </row>
    <row r="50" spans="2:12" x14ac:dyDescent="0.35">
      <c r="B50" s="3"/>
      <c r="C50" s="3"/>
      <c r="D50" s="3"/>
      <c r="E50" s="3"/>
      <c r="I50" s="48"/>
      <c r="J50" s="48"/>
      <c r="K50" s="10"/>
      <c r="L50" s="65"/>
    </row>
    <row r="51" spans="2:12" x14ac:dyDescent="0.35">
      <c r="B51" s="3"/>
      <c r="C51" s="3"/>
      <c r="D51" s="3"/>
      <c r="E51" s="3"/>
      <c r="I51" s="48"/>
      <c r="J51" s="48"/>
      <c r="K51" s="10"/>
      <c r="L51" s="65"/>
    </row>
    <row r="52" spans="2:12" x14ac:dyDescent="0.35">
      <c r="I52" s="48"/>
      <c r="J52" s="48"/>
      <c r="K52" s="10"/>
      <c r="L52" s="65"/>
    </row>
    <row r="53" spans="2:12" x14ac:dyDescent="0.35">
      <c r="I53" s="48"/>
      <c r="J53" s="48"/>
      <c r="K53" s="10"/>
      <c r="L53" s="65"/>
    </row>
    <row r="54" spans="2:12" x14ac:dyDescent="0.35">
      <c r="I54" s="48"/>
      <c r="J54" s="48"/>
      <c r="K54" s="10"/>
      <c r="L54" s="65"/>
    </row>
    <row r="55" spans="2:12" x14ac:dyDescent="0.35">
      <c r="I55" s="48"/>
      <c r="J55" s="48"/>
      <c r="K55" s="10"/>
      <c r="L55" s="65"/>
    </row>
    <row r="56" spans="2:12" x14ac:dyDescent="0.35">
      <c r="I56" s="48"/>
      <c r="J56" s="48"/>
      <c r="K56" s="10"/>
      <c r="L56" s="65"/>
    </row>
    <row r="57" spans="2:12" x14ac:dyDescent="0.35">
      <c r="I57" s="48"/>
      <c r="J57" s="48"/>
      <c r="K57" s="10"/>
      <c r="L57" s="65"/>
    </row>
    <row r="58" spans="2:12" x14ac:dyDescent="0.35">
      <c r="I58" s="48"/>
      <c r="J58" s="48"/>
      <c r="K58" s="10"/>
      <c r="L58" s="65"/>
    </row>
    <row r="59" spans="2:12" x14ac:dyDescent="0.35">
      <c r="I59" s="48"/>
      <c r="J59" s="48"/>
      <c r="K59" s="10"/>
      <c r="L59" s="65"/>
    </row>
    <row r="60" spans="2:12" x14ac:dyDescent="0.35">
      <c r="I60" s="48"/>
      <c r="J60" s="48"/>
      <c r="K60" s="10"/>
      <c r="L60" s="65"/>
    </row>
    <row r="61" spans="2:12" x14ac:dyDescent="0.35">
      <c r="I61" s="48"/>
      <c r="J61" s="48"/>
      <c r="K61" s="10"/>
      <c r="L61" s="65"/>
    </row>
    <row r="62" spans="2:12" x14ac:dyDescent="0.35">
      <c r="I62" s="48"/>
      <c r="J62" s="48"/>
      <c r="K62" s="10"/>
      <c r="L62" s="65"/>
    </row>
    <row r="63" spans="2:12" x14ac:dyDescent="0.35">
      <c r="I63" s="48"/>
      <c r="J63" s="48"/>
      <c r="K63" s="10"/>
      <c r="L63" s="65"/>
    </row>
    <row r="64" spans="2:12" x14ac:dyDescent="0.35">
      <c r="I64" s="48"/>
      <c r="J64" s="48"/>
      <c r="K64" s="10"/>
      <c r="L64" s="65"/>
    </row>
    <row r="65" spans="9:12" x14ac:dyDescent="0.35">
      <c r="I65" s="48"/>
      <c r="J65" s="48"/>
      <c r="K65" s="10"/>
      <c r="L65" s="65"/>
    </row>
    <row r="66" spans="9:12" x14ac:dyDescent="0.35">
      <c r="I66" s="48"/>
      <c r="J66" s="48"/>
      <c r="K66" s="10"/>
      <c r="L66" s="65"/>
    </row>
    <row r="67" spans="9:12" x14ac:dyDescent="0.35">
      <c r="I67" s="48"/>
      <c r="J67" s="48"/>
      <c r="K67" s="10"/>
      <c r="L67" s="65"/>
    </row>
    <row r="68" spans="9:12" x14ac:dyDescent="0.35">
      <c r="I68" s="48"/>
      <c r="J68" s="48"/>
      <c r="K68" s="10"/>
      <c r="L68" s="65"/>
    </row>
    <row r="69" spans="9:12" x14ac:dyDescent="0.35">
      <c r="I69" s="48"/>
      <c r="J69" s="48"/>
      <c r="K69" s="10"/>
      <c r="L69" s="65"/>
    </row>
    <row r="70" spans="9:12" x14ac:dyDescent="0.35">
      <c r="I70" s="48"/>
      <c r="J70" s="48"/>
      <c r="K70" s="10"/>
      <c r="L70" s="65"/>
    </row>
    <row r="71" spans="9:12" x14ac:dyDescent="0.35">
      <c r="I71" s="48"/>
      <c r="J71" s="48"/>
      <c r="K71" s="10"/>
      <c r="L71" s="65"/>
    </row>
    <row r="72" spans="9:12" x14ac:dyDescent="0.35">
      <c r="I72" s="48"/>
      <c r="J72" s="48"/>
      <c r="K72" s="10"/>
      <c r="L72" s="65"/>
    </row>
    <row r="73" spans="9:12" x14ac:dyDescent="0.35">
      <c r="I73" s="48"/>
      <c r="J73" s="48"/>
      <c r="K73" s="10"/>
      <c r="L73" s="65"/>
    </row>
    <row r="74" spans="9:12" x14ac:dyDescent="0.35">
      <c r="I74" s="48"/>
      <c r="J74" s="48"/>
      <c r="K74" s="10"/>
      <c r="L74" s="65"/>
    </row>
    <row r="75" spans="9:12" x14ac:dyDescent="0.35">
      <c r="I75" s="48"/>
      <c r="J75" s="48"/>
      <c r="K75" s="10"/>
      <c r="L75" s="65"/>
    </row>
    <row r="76" spans="9:12" x14ac:dyDescent="0.35">
      <c r="I76" s="48"/>
      <c r="J76" s="48"/>
      <c r="K76" s="10"/>
      <c r="L76" s="65"/>
    </row>
    <row r="77" spans="9:12" x14ac:dyDescent="0.35">
      <c r="I77" s="48"/>
      <c r="J77" s="48"/>
      <c r="K77" s="10"/>
      <c r="L77" s="65"/>
    </row>
    <row r="78" spans="9:12" x14ac:dyDescent="0.35">
      <c r="I78" s="48"/>
      <c r="J78" s="48"/>
      <c r="K78" s="10"/>
      <c r="L78" s="65"/>
    </row>
    <row r="79" spans="9:12" x14ac:dyDescent="0.35">
      <c r="K79" s="10"/>
      <c r="L79" s="65"/>
    </row>
    <row r="80" spans="9:12" x14ac:dyDescent="0.35">
      <c r="K80" s="10"/>
      <c r="L80" s="65"/>
    </row>
    <row r="81" spans="11:12" x14ac:dyDescent="0.35">
      <c r="K81" s="10"/>
      <c r="L81" s="65"/>
    </row>
    <row r="82" spans="11:12" x14ac:dyDescent="0.35">
      <c r="K82" s="10"/>
      <c r="L82" s="65"/>
    </row>
    <row r="83" spans="11:12" x14ac:dyDescent="0.35">
      <c r="K83" s="10"/>
      <c r="L83" s="65"/>
    </row>
    <row r="84" spans="11:12" x14ac:dyDescent="0.35">
      <c r="K84" s="10"/>
      <c r="L84" s="65"/>
    </row>
    <row r="85" spans="11:12" x14ac:dyDescent="0.35">
      <c r="K85" s="10"/>
      <c r="L85" s="65"/>
    </row>
    <row r="86" spans="11:12" x14ac:dyDescent="0.35">
      <c r="K86" s="10"/>
      <c r="L86" s="65"/>
    </row>
    <row r="87" spans="11:12" x14ac:dyDescent="0.35">
      <c r="K87" s="10"/>
      <c r="L87" s="65"/>
    </row>
    <row r="88" spans="11:12" x14ac:dyDescent="0.35">
      <c r="K88" s="10"/>
      <c r="L88" s="65"/>
    </row>
    <row r="89" spans="11:12" x14ac:dyDescent="0.35">
      <c r="K89" s="10"/>
      <c r="L89" s="65"/>
    </row>
    <row r="90" spans="11:12" x14ac:dyDescent="0.35">
      <c r="K90" s="10"/>
      <c r="L90" s="65"/>
    </row>
    <row r="91" spans="11:12" x14ac:dyDescent="0.35">
      <c r="K91" s="10"/>
      <c r="L91" s="65"/>
    </row>
    <row r="92" spans="11:12" x14ac:dyDescent="0.35">
      <c r="K92" s="10"/>
      <c r="L92" s="65"/>
    </row>
    <row r="93" spans="11:12" x14ac:dyDescent="0.35">
      <c r="K93" s="10"/>
      <c r="L93" s="65"/>
    </row>
    <row r="94" spans="11:12" x14ac:dyDescent="0.35">
      <c r="K94" s="10"/>
      <c r="L94" s="65"/>
    </row>
    <row r="95" spans="11:12" x14ac:dyDescent="0.35">
      <c r="K95" s="10"/>
      <c r="L95" s="65"/>
    </row>
    <row r="96" spans="11:12" x14ac:dyDescent="0.35">
      <c r="K96" s="10"/>
      <c r="L96" s="65"/>
    </row>
    <row r="97" spans="11:12" x14ac:dyDescent="0.35">
      <c r="K97" s="10"/>
      <c r="L97" s="65"/>
    </row>
    <row r="98" spans="11:12" x14ac:dyDescent="0.35">
      <c r="K98" s="10"/>
      <c r="L98" s="65"/>
    </row>
    <row r="99" spans="11:12" x14ac:dyDescent="0.35">
      <c r="K99" s="10"/>
      <c r="L99" s="65"/>
    </row>
    <row r="100" spans="11:12" x14ac:dyDescent="0.35">
      <c r="K100" s="10"/>
      <c r="L100" s="65"/>
    </row>
    <row r="101" spans="11:12" x14ac:dyDescent="0.35">
      <c r="K101" s="10"/>
      <c r="L101" s="65"/>
    </row>
    <row r="102" spans="11:12" x14ac:dyDescent="0.35">
      <c r="K102" s="10"/>
      <c r="L102" s="65"/>
    </row>
    <row r="103" spans="11:12" x14ac:dyDescent="0.35">
      <c r="K103" s="10"/>
      <c r="L103" s="65"/>
    </row>
    <row r="104" spans="11:12" x14ac:dyDescent="0.35">
      <c r="K104" s="10"/>
      <c r="L104" s="65"/>
    </row>
    <row r="105" spans="11:12" x14ac:dyDescent="0.35">
      <c r="K105" s="10"/>
      <c r="L105" s="65"/>
    </row>
    <row r="106" spans="11:12" x14ac:dyDescent="0.35">
      <c r="K106" s="10"/>
      <c r="L106" s="65"/>
    </row>
    <row r="107" spans="11:12" x14ac:dyDescent="0.35">
      <c r="K107" s="10"/>
      <c r="L107" s="65"/>
    </row>
    <row r="108" spans="11:12" x14ac:dyDescent="0.35">
      <c r="K108" s="10"/>
      <c r="L108" s="65"/>
    </row>
    <row r="109" spans="11:12" x14ac:dyDescent="0.35">
      <c r="K109" s="10"/>
      <c r="L109" s="65"/>
    </row>
    <row r="110" spans="11:12" x14ac:dyDescent="0.35">
      <c r="K110" s="10"/>
      <c r="L110" s="65"/>
    </row>
    <row r="111" spans="11:12" x14ac:dyDescent="0.35">
      <c r="K111" s="10"/>
      <c r="L111" s="65"/>
    </row>
    <row r="112" spans="11:12" x14ac:dyDescent="0.35">
      <c r="K112" s="10"/>
      <c r="L112" s="65"/>
    </row>
    <row r="113" spans="11:12" x14ac:dyDescent="0.35">
      <c r="K113" s="10"/>
      <c r="L113" s="65"/>
    </row>
    <row r="114" spans="11:12" x14ac:dyDescent="0.35">
      <c r="K114" s="10"/>
      <c r="L114" s="65"/>
    </row>
    <row r="115" spans="11:12" x14ac:dyDescent="0.35">
      <c r="K115" s="10"/>
      <c r="L115" s="65"/>
    </row>
    <row r="116" spans="11:12" x14ac:dyDescent="0.35">
      <c r="K116" s="10"/>
      <c r="L116" s="65"/>
    </row>
    <row r="117" spans="11:12" x14ac:dyDescent="0.35">
      <c r="K117" s="10"/>
      <c r="L117" s="65"/>
    </row>
    <row r="118" spans="11:12" x14ac:dyDescent="0.35">
      <c r="K118" s="10"/>
      <c r="L118" s="65"/>
    </row>
    <row r="119" spans="11:12" x14ac:dyDescent="0.35">
      <c r="K119" s="10"/>
      <c r="L119" s="65"/>
    </row>
    <row r="120" spans="11:12" x14ac:dyDescent="0.35">
      <c r="K120" s="10"/>
      <c r="L120" s="65"/>
    </row>
    <row r="121" spans="11:12" x14ac:dyDescent="0.35">
      <c r="K121" s="10"/>
      <c r="L121" s="65"/>
    </row>
    <row r="122" spans="11:12" x14ac:dyDescent="0.35">
      <c r="K122" s="10"/>
      <c r="L122" s="65"/>
    </row>
    <row r="123" spans="11:12" x14ac:dyDescent="0.35">
      <c r="K123" s="10"/>
      <c r="L123" s="65"/>
    </row>
    <row r="124" spans="11:12" x14ac:dyDescent="0.35">
      <c r="K124" s="10"/>
      <c r="L124" s="65"/>
    </row>
    <row r="125" spans="11:12" x14ac:dyDescent="0.35">
      <c r="K125" s="10"/>
      <c r="L125" s="65"/>
    </row>
    <row r="126" spans="11:12" x14ac:dyDescent="0.35">
      <c r="K126" s="10"/>
      <c r="L126" s="65"/>
    </row>
    <row r="127" spans="11:12" x14ac:dyDescent="0.35">
      <c r="K127" s="10"/>
      <c r="L127" s="65"/>
    </row>
    <row r="128" spans="11:12" x14ac:dyDescent="0.35">
      <c r="K128" s="10"/>
      <c r="L128" s="65"/>
    </row>
    <row r="129" spans="11:12" x14ac:dyDescent="0.35">
      <c r="K129" s="10"/>
      <c r="L129" s="65"/>
    </row>
    <row r="130" spans="11:12" x14ac:dyDescent="0.35">
      <c r="K130" s="10"/>
      <c r="L130" s="65"/>
    </row>
    <row r="131" spans="11:12" x14ac:dyDescent="0.35">
      <c r="K131" s="10"/>
      <c r="L131" s="65"/>
    </row>
    <row r="132" spans="11:12" x14ac:dyDescent="0.35">
      <c r="K132" s="10"/>
      <c r="L132" s="65"/>
    </row>
    <row r="133" spans="11:12" x14ac:dyDescent="0.35">
      <c r="K133" s="10"/>
      <c r="L133" s="65"/>
    </row>
    <row r="134" spans="11:12" x14ac:dyDescent="0.35">
      <c r="K134" s="10"/>
      <c r="L134" s="65"/>
    </row>
    <row r="135" spans="11:12" x14ac:dyDescent="0.35">
      <c r="K135" s="10"/>
      <c r="L135" s="65"/>
    </row>
    <row r="136" spans="11:12" x14ac:dyDescent="0.35">
      <c r="K136" s="10"/>
      <c r="L136" s="65"/>
    </row>
    <row r="137" spans="11:12" x14ac:dyDescent="0.35">
      <c r="K137" s="10"/>
      <c r="L137" s="65"/>
    </row>
    <row r="138" spans="11:12" x14ac:dyDescent="0.35">
      <c r="K138" s="10"/>
      <c r="L138" s="65"/>
    </row>
    <row r="139" spans="11:12" x14ac:dyDescent="0.35">
      <c r="K139" s="10"/>
      <c r="L139" s="65"/>
    </row>
    <row r="140" spans="11:12" x14ac:dyDescent="0.35">
      <c r="K140" s="10"/>
      <c r="L140" s="65"/>
    </row>
    <row r="141" spans="11:12" x14ac:dyDescent="0.35">
      <c r="K141" s="10"/>
      <c r="L141" s="65"/>
    </row>
    <row r="142" spans="11:12" x14ac:dyDescent="0.35">
      <c r="K142" s="10"/>
      <c r="L142" s="65"/>
    </row>
    <row r="143" spans="11:12" x14ac:dyDescent="0.35">
      <c r="K143" s="10"/>
      <c r="L143" s="65"/>
    </row>
    <row r="144" spans="11:12" x14ac:dyDescent="0.35">
      <c r="K144" s="10"/>
      <c r="L144" s="65"/>
    </row>
    <row r="145" spans="11:12" x14ac:dyDescent="0.35">
      <c r="K145" s="10"/>
      <c r="L145" s="65"/>
    </row>
    <row r="146" spans="11:12" x14ac:dyDescent="0.35">
      <c r="K146" s="10"/>
      <c r="L146" s="65"/>
    </row>
    <row r="147" spans="11:12" x14ac:dyDescent="0.35">
      <c r="K147" s="10"/>
      <c r="L147" s="65"/>
    </row>
    <row r="148" spans="11:12" x14ac:dyDescent="0.35">
      <c r="K148" s="10"/>
      <c r="L148" s="65"/>
    </row>
    <row r="149" spans="11:12" x14ac:dyDescent="0.35">
      <c r="K149" s="10"/>
      <c r="L149" s="65"/>
    </row>
    <row r="150" spans="11:12" x14ac:dyDescent="0.35">
      <c r="K150" s="10"/>
      <c r="L150" s="65"/>
    </row>
    <row r="151" spans="11:12" x14ac:dyDescent="0.35">
      <c r="K151" s="10"/>
      <c r="L151" s="65"/>
    </row>
    <row r="152" spans="11:12" x14ac:dyDescent="0.35">
      <c r="K152" s="10"/>
      <c r="L152" s="65"/>
    </row>
    <row r="153" spans="11:12" x14ac:dyDescent="0.35">
      <c r="K153" s="10"/>
      <c r="L153" s="65"/>
    </row>
    <row r="154" spans="11:12" x14ac:dyDescent="0.35">
      <c r="K154" s="10"/>
      <c r="L154" s="65"/>
    </row>
    <row r="155" spans="11:12" x14ac:dyDescent="0.35">
      <c r="K155" s="10"/>
      <c r="L155" s="65"/>
    </row>
    <row r="156" spans="11:12" x14ac:dyDescent="0.35">
      <c r="K156" s="10"/>
      <c r="L156" s="65"/>
    </row>
    <row r="157" spans="11:12" x14ac:dyDescent="0.35">
      <c r="K157" s="10"/>
      <c r="L157" s="65"/>
    </row>
    <row r="158" spans="11:12" x14ac:dyDescent="0.35">
      <c r="K158" s="10"/>
      <c r="L158" s="65"/>
    </row>
    <row r="159" spans="11:12" x14ac:dyDescent="0.35">
      <c r="K159" s="10"/>
      <c r="L159" s="65"/>
    </row>
    <row r="160" spans="11:12" x14ac:dyDescent="0.35">
      <c r="K160" s="10"/>
      <c r="L160" s="65"/>
    </row>
    <row r="161" spans="11:12" x14ac:dyDescent="0.35">
      <c r="K161" s="10"/>
      <c r="L161" s="65"/>
    </row>
    <row r="162" spans="11:12" x14ac:dyDescent="0.35">
      <c r="K162" s="10"/>
      <c r="L162" s="65"/>
    </row>
    <row r="163" spans="11:12" x14ac:dyDescent="0.35">
      <c r="K163" s="10"/>
      <c r="L163" s="65"/>
    </row>
    <row r="164" spans="11:12" x14ac:dyDescent="0.35">
      <c r="K164" s="10"/>
      <c r="L164" s="65"/>
    </row>
    <row r="165" spans="11:12" x14ac:dyDescent="0.35">
      <c r="K165" s="10"/>
      <c r="L165" s="65"/>
    </row>
    <row r="166" spans="11:12" x14ac:dyDescent="0.35">
      <c r="K166" s="10"/>
      <c r="L166" s="65"/>
    </row>
    <row r="167" spans="11:12" x14ac:dyDescent="0.35">
      <c r="K167" s="10"/>
      <c r="L167" s="65"/>
    </row>
    <row r="168" spans="11:12" x14ac:dyDescent="0.35">
      <c r="K168" s="10"/>
      <c r="L168" s="65"/>
    </row>
    <row r="169" spans="11:12" x14ac:dyDescent="0.35">
      <c r="K169" s="10"/>
      <c r="L169" s="65"/>
    </row>
    <row r="170" spans="11:12" x14ac:dyDescent="0.35">
      <c r="K170" s="10"/>
      <c r="L170" s="65"/>
    </row>
    <row r="171" spans="11:12" x14ac:dyDescent="0.35">
      <c r="K171" s="10"/>
      <c r="L171" s="65"/>
    </row>
    <row r="172" spans="11:12" x14ac:dyDescent="0.35">
      <c r="K172" s="10"/>
      <c r="L172" s="65"/>
    </row>
    <row r="173" spans="11:12" x14ac:dyDescent="0.35">
      <c r="K173" s="10"/>
      <c r="L173" s="65"/>
    </row>
    <row r="174" spans="11:12" x14ac:dyDescent="0.35">
      <c r="K174" s="10"/>
      <c r="L174" s="65"/>
    </row>
    <row r="175" spans="11:12" x14ac:dyDescent="0.35">
      <c r="K175" s="10"/>
      <c r="L175" s="65"/>
    </row>
    <row r="176" spans="11:12" x14ac:dyDescent="0.35">
      <c r="K176" s="10"/>
      <c r="L176" s="65"/>
    </row>
    <row r="177" spans="11:12" x14ac:dyDescent="0.35">
      <c r="K177" s="10"/>
      <c r="L177" s="65"/>
    </row>
    <row r="178" spans="11:12" x14ac:dyDescent="0.35">
      <c r="K178" s="10"/>
      <c r="L178" s="65"/>
    </row>
    <row r="179" spans="11:12" x14ac:dyDescent="0.35">
      <c r="K179" s="10"/>
      <c r="L179" s="65"/>
    </row>
    <row r="180" spans="11:12" x14ac:dyDescent="0.35">
      <c r="K180" s="10"/>
      <c r="L180" s="65"/>
    </row>
    <row r="181" spans="11:12" x14ac:dyDescent="0.35">
      <c r="K181" s="10"/>
      <c r="L181" s="65"/>
    </row>
    <row r="182" spans="11:12" x14ac:dyDescent="0.35">
      <c r="K182" s="10"/>
      <c r="L182" s="65"/>
    </row>
    <row r="183" spans="11:12" x14ac:dyDescent="0.35">
      <c r="K183" s="10"/>
      <c r="L183" s="65"/>
    </row>
    <row r="184" spans="11:12" x14ac:dyDescent="0.35">
      <c r="K184" s="10"/>
      <c r="L184" s="65"/>
    </row>
    <row r="185" spans="11:12" x14ac:dyDescent="0.35">
      <c r="K185" s="10"/>
      <c r="L185" s="65"/>
    </row>
    <row r="186" spans="11:12" x14ac:dyDescent="0.35">
      <c r="K186" s="10"/>
      <c r="L186" s="65"/>
    </row>
    <row r="187" spans="11:12" x14ac:dyDescent="0.35">
      <c r="K187" s="10"/>
      <c r="L187" s="65"/>
    </row>
    <row r="188" spans="11:12" x14ac:dyDescent="0.35">
      <c r="K188" s="10"/>
      <c r="L188" s="65"/>
    </row>
    <row r="189" spans="11:12" x14ac:dyDescent="0.35">
      <c r="K189" s="10"/>
      <c r="L189" s="65"/>
    </row>
    <row r="190" spans="11:12" x14ac:dyDescent="0.35">
      <c r="K190" s="10"/>
      <c r="L190" s="65"/>
    </row>
    <row r="191" spans="11:12" x14ac:dyDescent="0.35">
      <c r="K191" s="10"/>
      <c r="L191" s="65"/>
    </row>
    <row r="192" spans="11:12" x14ac:dyDescent="0.35">
      <c r="K192" s="10"/>
      <c r="L192" s="65"/>
    </row>
    <row r="193" spans="11:12" x14ac:dyDescent="0.35">
      <c r="K193" s="10"/>
      <c r="L193" s="65"/>
    </row>
    <row r="194" spans="11:12" x14ac:dyDescent="0.35">
      <c r="K194" s="10"/>
      <c r="L194" s="65"/>
    </row>
    <row r="195" spans="11:12" x14ac:dyDescent="0.35">
      <c r="K195" s="10"/>
      <c r="L195" s="65"/>
    </row>
    <row r="196" spans="11:12" x14ac:dyDescent="0.35">
      <c r="K196" s="10"/>
      <c r="L196" s="65"/>
    </row>
    <row r="197" spans="11:12" x14ac:dyDescent="0.35">
      <c r="K197" s="10"/>
      <c r="L197" s="65"/>
    </row>
    <row r="198" spans="11:12" x14ac:dyDescent="0.35">
      <c r="K198" s="10"/>
      <c r="L198" s="65"/>
    </row>
    <row r="199" spans="11:12" x14ac:dyDescent="0.35">
      <c r="K199" s="10"/>
      <c r="L199" s="65"/>
    </row>
    <row r="200" spans="11:12" x14ac:dyDescent="0.35">
      <c r="K200" s="10"/>
      <c r="L200" s="65"/>
    </row>
    <row r="201" spans="11:12" x14ac:dyDescent="0.35">
      <c r="K201" s="10"/>
      <c r="L201" s="65"/>
    </row>
    <row r="202" spans="11:12" x14ac:dyDescent="0.35">
      <c r="K202" s="10"/>
      <c r="L202" s="65"/>
    </row>
    <row r="203" spans="11:12" x14ac:dyDescent="0.35">
      <c r="K203" s="10"/>
      <c r="L203" s="65"/>
    </row>
    <row r="204" spans="11:12" x14ac:dyDescent="0.35">
      <c r="K204" s="10"/>
      <c r="L204" s="65"/>
    </row>
    <row r="205" spans="11:12" x14ac:dyDescent="0.35">
      <c r="K205" s="10"/>
      <c r="L205" s="65"/>
    </row>
    <row r="206" spans="11:12" x14ac:dyDescent="0.35">
      <c r="K206" s="10"/>
      <c r="L206" s="65"/>
    </row>
    <row r="207" spans="11:12" x14ac:dyDescent="0.35">
      <c r="K207" s="10"/>
      <c r="L207" s="65"/>
    </row>
    <row r="208" spans="11:12" x14ac:dyDescent="0.35">
      <c r="K208" s="10"/>
      <c r="L208" s="65"/>
    </row>
    <row r="209" spans="11:12" x14ac:dyDescent="0.35">
      <c r="K209" s="10"/>
      <c r="L209" s="65"/>
    </row>
    <row r="210" spans="11:12" x14ac:dyDescent="0.35">
      <c r="K210" s="10"/>
      <c r="L210" s="65"/>
    </row>
    <row r="211" spans="11:12" x14ac:dyDescent="0.35">
      <c r="K211" s="10"/>
      <c r="L211" s="65"/>
    </row>
    <row r="212" spans="11:12" x14ac:dyDescent="0.35">
      <c r="K212" s="10"/>
      <c r="L212" s="65"/>
    </row>
    <row r="213" spans="11:12" x14ac:dyDescent="0.35">
      <c r="K213" s="10"/>
      <c r="L213" s="65"/>
    </row>
    <row r="214" spans="11:12" x14ac:dyDescent="0.35">
      <c r="K214" s="10"/>
      <c r="L214" s="65"/>
    </row>
    <row r="215" spans="11:12" x14ac:dyDescent="0.35">
      <c r="K215" s="10"/>
      <c r="L215" s="65"/>
    </row>
    <row r="216" spans="11:12" x14ac:dyDescent="0.35">
      <c r="K216" s="10"/>
      <c r="L216" s="65"/>
    </row>
    <row r="217" spans="11:12" x14ac:dyDescent="0.35">
      <c r="K217" s="10"/>
      <c r="L217" s="65"/>
    </row>
    <row r="218" spans="11:12" x14ac:dyDescent="0.35">
      <c r="K218" s="10"/>
      <c r="L218" s="65"/>
    </row>
    <row r="219" spans="11:12" x14ac:dyDescent="0.35">
      <c r="K219" s="10"/>
      <c r="L219" s="65"/>
    </row>
    <row r="220" spans="11:12" x14ac:dyDescent="0.35">
      <c r="K220" s="10"/>
      <c r="L220" s="65"/>
    </row>
    <row r="221" spans="11:12" x14ac:dyDescent="0.35">
      <c r="K221" s="10"/>
      <c r="L221" s="65"/>
    </row>
    <row r="222" spans="11:12" x14ac:dyDescent="0.35">
      <c r="K222" s="10"/>
      <c r="L222" s="65"/>
    </row>
    <row r="223" spans="11:12" x14ac:dyDescent="0.35">
      <c r="K223" s="10"/>
      <c r="L223" s="65"/>
    </row>
    <row r="224" spans="11:12" x14ac:dyDescent="0.35">
      <c r="K224" s="10"/>
      <c r="L224" s="65"/>
    </row>
    <row r="225" spans="11:12" x14ac:dyDescent="0.35">
      <c r="K225" s="10"/>
      <c r="L225" s="65"/>
    </row>
    <row r="226" spans="11:12" x14ac:dyDescent="0.35">
      <c r="K226" s="10"/>
      <c r="L226" s="65"/>
    </row>
    <row r="227" spans="11:12" x14ac:dyDescent="0.35">
      <c r="K227" s="10"/>
      <c r="L227" s="65"/>
    </row>
    <row r="228" spans="11:12" x14ac:dyDescent="0.35">
      <c r="K228" s="10"/>
      <c r="L228" s="65"/>
    </row>
    <row r="229" spans="11:12" x14ac:dyDescent="0.35">
      <c r="K229" s="10"/>
      <c r="L229" s="65"/>
    </row>
    <row r="230" spans="11:12" x14ac:dyDescent="0.35">
      <c r="K230" s="10"/>
      <c r="L230" s="65"/>
    </row>
    <row r="231" spans="11:12" x14ac:dyDescent="0.35">
      <c r="K231" s="10"/>
      <c r="L231" s="65"/>
    </row>
    <row r="232" spans="11:12" x14ac:dyDescent="0.35">
      <c r="K232" s="10"/>
      <c r="L232" s="65"/>
    </row>
    <row r="233" spans="11:12" x14ac:dyDescent="0.35">
      <c r="K233" s="10"/>
      <c r="L233" s="65"/>
    </row>
    <row r="234" spans="11:12" x14ac:dyDescent="0.35">
      <c r="K234" s="10"/>
      <c r="L234" s="65"/>
    </row>
    <row r="235" spans="11:12" x14ac:dyDescent="0.35">
      <c r="K235" s="10"/>
      <c r="L235" s="65"/>
    </row>
    <row r="236" spans="11:12" x14ac:dyDescent="0.35">
      <c r="K236" s="10"/>
      <c r="L236" s="65"/>
    </row>
    <row r="237" spans="11:12" x14ac:dyDescent="0.35">
      <c r="K237" s="10"/>
      <c r="L237" s="65"/>
    </row>
    <row r="238" spans="11:12" x14ac:dyDescent="0.35">
      <c r="K238" s="10"/>
      <c r="L238" s="65"/>
    </row>
    <row r="239" spans="11:12" x14ac:dyDescent="0.35">
      <c r="K239" s="10"/>
      <c r="L239" s="65"/>
    </row>
    <row r="240" spans="11:12" x14ac:dyDescent="0.35">
      <c r="K240" s="10"/>
      <c r="L240" s="65"/>
    </row>
    <row r="241" spans="11:12" x14ac:dyDescent="0.35">
      <c r="K241" s="10"/>
      <c r="L241" s="65"/>
    </row>
    <row r="242" spans="11:12" x14ac:dyDescent="0.35">
      <c r="K242" s="10"/>
      <c r="L242" s="65"/>
    </row>
    <row r="243" spans="11:12" x14ac:dyDescent="0.35">
      <c r="K243" s="10"/>
      <c r="L243" s="65"/>
    </row>
    <row r="244" spans="11:12" x14ac:dyDescent="0.35">
      <c r="K244" s="10"/>
      <c r="L244" s="65"/>
    </row>
    <row r="245" spans="11:12" x14ac:dyDescent="0.35">
      <c r="K245" s="10"/>
      <c r="L245" s="65"/>
    </row>
    <row r="246" spans="11:12" x14ac:dyDescent="0.35">
      <c r="K246" s="10"/>
      <c r="L246" s="65"/>
    </row>
    <row r="247" spans="11:12" x14ac:dyDescent="0.35">
      <c r="K247" s="10"/>
      <c r="L247" s="65"/>
    </row>
    <row r="248" spans="11:12" x14ac:dyDescent="0.35">
      <c r="K248" s="10"/>
      <c r="L248" s="65"/>
    </row>
    <row r="249" spans="11:12" x14ac:dyDescent="0.35">
      <c r="K249" s="10"/>
      <c r="L249" s="65"/>
    </row>
    <row r="250" spans="11:12" x14ac:dyDescent="0.35">
      <c r="K250" s="10"/>
      <c r="L250" s="65"/>
    </row>
    <row r="251" spans="11:12" x14ac:dyDescent="0.35">
      <c r="K251" s="10"/>
      <c r="L251" s="65"/>
    </row>
    <row r="252" spans="11:12" x14ac:dyDescent="0.35">
      <c r="K252" s="10"/>
      <c r="L252" s="65"/>
    </row>
    <row r="253" spans="11:12" x14ac:dyDescent="0.35">
      <c r="K253" s="10"/>
      <c r="L253" s="65"/>
    </row>
    <row r="254" spans="11:12" x14ac:dyDescent="0.35">
      <c r="K254" s="10"/>
      <c r="L254" s="65"/>
    </row>
    <row r="255" spans="11:12" x14ac:dyDescent="0.35">
      <c r="K255" s="10"/>
      <c r="L255" s="65"/>
    </row>
    <row r="256" spans="11:12" x14ac:dyDescent="0.35">
      <c r="K256" s="10"/>
      <c r="L256" s="65"/>
    </row>
    <row r="257" spans="11:12" x14ac:dyDescent="0.35">
      <c r="K257" s="10"/>
      <c r="L257" s="65"/>
    </row>
    <row r="258" spans="11:12" x14ac:dyDescent="0.35">
      <c r="K258" s="10"/>
      <c r="L258" s="65"/>
    </row>
    <row r="259" spans="11:12" x14ac:dyDescent="0.35">
      <c r="K259" s="10"/>
      <c r="L259" s="65"/>
    </row>
    <row r="260" spans="11:12" x14ac:dyDescent="0.35">
      <c r="K260" s="10"/>
      <c r="L260" s="65"/>
    </row>
    <row r="261" spans="11:12" x14ac:dyDescent="0.35">
      <c r="K261" s="10"/>
      <c r="L261" s="65"/>
    </row>
    <row r="262" spans="11:12" x14ac:dyDescent="0.35">
      <c r="K262" s="10"/>
      <c r="L262" s="65"/>
    </row>
    <row r="263" spans="11:12" x14ac:dyDescent="0.35">
      <c r="K263" s="10"/>
      <c r="L263" s="65"/>
    </row>
    <row r="264" spans="11:12" x14ac:dyDescent="0.35">
      <c r="K264" s="10"/>
      <c r="L264" s="65"/>
    </row>
    <row r="265" spans="11:12" x14ac:dyDescent="0.35">
      <c r="K265" s="10"/>
      <c r="L265" s="65"/>
    </row>
    <row r="266" spans="11:12" x14ac:dyDescent="0.35">
      <c r="K266" s="10"/>
      <c r="L266" s="65"/>
    </row>
    <row r="267" spans="11:12" x14ac:dyDescent="0.35">
      <c r="K267" s="10"/>
      <c r="L267" s="65"/>
    </row>
    <row r="268" spans="11:12" x14ac:dyDescent="0.35">
      <c r="K268" s="10"/>
      <c r="L268" s="65"/>
    </row>
    <row r="269" spans="11:12" x14ac:dyDescent="0.35">
      <c r="K269" s="10"/>
      <c r="L269" s="65"/>
    </row>
    <row r="270" spans="11:12" x14ac:dyDescent="0.35">
      <c r="K270" s="10"/>
      <c r="L270" s="65"/>
    </row>
    <row r="271" spans="11:12" x14ac:dyDescent="0.35">
      <c r="K271" s="10"/>
      <c r="L271" s="65"/>
    </row>
    <row r="272" spans="11:12" x14ac:dyDescent="0.35">
      <c r="K272" s="10"/>
      <c r="L272" s="65"/>
    </row>
    <row r="273" spans="11:12" x14ac:dyDescent="0.35">
      <c r="K273" s="10"/>
      <c r="L273" s="65"/>
    </row>
    <row r="274" spans="11:12" x14ac:dyDescent="0.35">
      <c r="K274" s="10"/>
      <c r="L274" s="65"/>
    </row>
    <row r="275" spans="11:12" x14ac:dyDescent="0.35">
      <c r="K275" s="10"/>
      <c r="L275" s="65"/>
    </row>
    <row r="276" spans="11:12" x14ac:dyDescent="0.35">
      <c r="K276" s="10"/>
      <c r="L276" s="65"/>
    </row>
    <row r="277" spans="11:12" x14ac:dyDescent="0.35">
      <c r="K277" s="10"/>
      <c r="L277" s="65"/>
    </row>
    <row r="278" spans="11:12" x14ac:dyDescent="0.35">
      <c r="K278" s="10"/>
      <c r="L278" s="65"/>
    </row>
    <row r="279" spans="11:12" x14ac:dyDescent="0.35">
      <c r="K279" s="10"/>
      <c r="L279" s="65"/>
    </row>
    <row r="280" spans="11:12" x14ac:dyDescent="0.35">
      <c r="K280" s="10"/>
      <c r="L280" s="65"/>
    </row>
    <row r="281" spans="11:12" x14ac:dyDescent="0.35">
      <c r="K281" s="10"/>
      <c r="L281" s="65"/>
    </row>
    <row r="282" spans="11:12" x14ac:dyDescent="0.35">
      <c r="K282" s="10"/>
      <c r="L282" s="65"/>
    </row>
    <row r="283" spans="11:12" x14ac:dyDescent="0.35">
      <c r="K283" s="10"/>
      <c r="L283" s="65"/>
    </row>
    <row r="284" spans="11:12" x14ac:dyDescent="0.35">
      <c r="K284" s="10"/>
      <c r="L284" s="65"/>
    </row>
    <row r="285" spans="11:12" x14ac:dyDescent="0.35">
      <c r="K285" s="10"/>
      <c r="L285" s="65"/>
    </row>
    <row r="286" spans="11:12" x14ac:dyDescent="0.35">
      <c r="K286" s="10"/>
      <c r="L286" s="65"/>
    </row>
    <row r="287" spans="11:12" x14ac:dyDescent="0.35">
      <c r="K287" s="10"/>
      <c r="L287" s="65"/>
    </row>
    <row r="288" spans="11:12" x14ac:dyDescent="0.35">
      <c r="K288" s="10"/>
      <c r="L288" s="65"/>
    </row>
    <row r="289" spans="11:12" x14ac:dyDescent="0.35">
      <c r="K289" s="10"/>
      <c r="L289" s="65"/>
    </row>
    <row r="290" spans="11:12" x14ac:dyDescent="0.35">
      <c r="K290" s="10"/>
      <c r="L290" s="65"/>
    </row>
    <row r="291" spans="11:12" x14ac:dyDescent="0.35">
      <c r="K291" s="10"/>
      <c r="L291" s="65"/>
    </row>
    <row r="292" spans="11:12" x14ac:dyDescent="0.35">
      <c r="K292" s="10"/>
      <c r="L292" s="65"/>
    </row>
    <row r="293" spans="11:12" x14ac:dyDescent="0.35">
      <c r="K293" s="10"/>
      <c r="L293" s="65"/>
    </row>
    <row r="294" spans="11:12" x14ac:dyDescent="0.35">
      <c r="K294" s="10"/>
      <c r="L294" s="65"/>
    </row>
    <row r="295" spans="11:12" x14ac:dyDescent="0.35">
      <c r="K295" s="10"/>
      <c r="L295" s="65"/>
    </row>
    <row r="296" spans="11:12" x14ac:dyDescent="0.35">
      <c r="K296" s="10"/>
      <c r="L296" s="65"/>
    </row>
    <row r="297" spans="11:12" x14ac:dyDescent="0.35">
      <c r="K297" s="10"/>
      <c r="L297" s="65"/>
    </row>
    <row r="298" spans="11:12" x14ac:dyDescent="0.35">
      <c r="K298" s="10"/>
      <c r="L298" s="65"/>
    </row>
    <row r="299" spans="11:12" x14ac:dyDescent="0.35">
      <c r="K299" s="10"/>
      <c r="L299" s="65"/>
    </row>
    <row r="300" spans="11:12" x14ac:dyDescent="0.35">
      <c r="K300" s="10"/>
      <c r="L300" s="65"/>
    </row>
    <row r="301" spans="11:12" x14ac:dyDescent="0.35">
      <c r="K301" s="10"/>
      <c r="L301" s="65"/>
    </row>
    <row r="302" spans="11:12" x14ac:dyDescent="0.35">
      <c r="K302" s="10"/>
      <c r="L302" s="65"/>
    </row>
    <row r="303" spans="11:12" x14ac:dyDescent="0.35">
      <c r="K303" s="10"/>
      <c r="L303" s="65"/>
    </row>
    <row r="304" spans="11:12" x14ac:dyDescent="0.35">
      <c r="K304" s="10"/>
      <c r="L304" s="65"/>
    </row>
    <row r="305" spans="11:12" x14ac:dyDescent="0.35">
      <c r="K305" s="10"/>
      <c r="L305" s="65"/>
    </row>
    <row r="306" spans="11:12" x14ac:dyDescent="0.35">
      <c r="K306" s="10"/>
      <c r="L306" s="65"/>
    </row>
    <row r="307" spans="11:12" x14ac:dyDescent="0.35">
      <c r="K307" s="10"/>
      <c r="L307" s="65"/>
    </row>
    <row r="308" spans="11:12" x14ac:dyDescent="0.35">
      <c r="K308" s="10"/>
      <c r="L308" s="65"/>
    </row>
    <row r="309" spans="11:12" x14ac:dyDescent="0.35">
      <c r="K309" s="10"/>
      <c r="L309" s="65"/>
    </row>
    <row r="310" spans="11:12" x14ac:dyDescent="0.35">
      <c r="K310" s="10"/>
      <c r="L310" s="65"/>
    </row>
    <row r="311" spans="11:12" x14ac:dyDescent="0.35">
      <c r="K311" s="10"/>
      <c r="L311" s="65"/>
    </row>
    <row r="312" spans="11:12" x14ac:dyDescent="0.35">
      <c r="K312" s="10"/>
      <c r="L312" s="65"/>
    </row>
    <row r="313" spans="11:12" x14ac:dyDescent="0.35">
      <c r="K313" s="10"/>
      <c r="L313" s="65"/>
    </row>
    <row r="314" spans="11:12" x14ac:dyDescent="0.35">
      <c r="K314" s="10"/>
      <c r="L314" s="65"/>
    </row>
    <row r="315" spans="11:12" x14ac:dyDescent="0.35">
      <c r="K315" s="10"/>
      <c r="L315" s="65"/>
    </row>
    <row r="316" spans="11:12" x14ac:dyDescent="0.35">
      <c r="K316" s="10"/>
      <c r="L316" s="65"/>
    </row>
    <row r="317" spans="11:12" x14ac:dyDescent="0.35">
      <c r="K317" s="10"/>
      <c r="L317" s="65"/>
    </row>
    <row r="318" spans="11:12" x14ac:dyDescent="0.35">
      <c r="K318" s="10"/>
      <c r="L318" s="65"/>
    </row>
    <row r="319" spans="11:12" x14ac:dyDescent="0.35">
      <c r="K319" s="10"/>
      <c r="L319" s="65"/>
    </row>
    <row r="320" spans="11:12" x14ac:dyDescent="0.35">
      <c r="K320" s="10"/>
      <c r="L320" s="65"/>
    </row>
    <row r="321" spans="11:12" x14ac:dyDescent="0.35">
      <c r="K321" s="10"/>
      <c r="L321" s="65"/>
    </row>
    <row r="322" spans="11:12" x14ac:dyDescent="0.35">
      <c r="K322" s="10"/>
      <c r="L322" s="65"/>
    </row>
    <row r="323" spans="11:12" x14ac:dyDescent="0.35">
      <c r="K323" s="10"/>
      <c r="L323" s="65"/>
    </row>
    <row r="324" spans="11:12" x14ac:dyDescent="0.35">
      <c r="K324" s="10"/>
      <c r="L324" s="65"/>
    </row>
    <row r="325" spans="11:12" x14ac:dyDescent="0.35">
      <c r="K325" s="10"/>
      <c r="L325" s="65"/>
    </row>
    <row r="326" spans="11:12" x14ac:dyDescent="0.35">
      <c r="K326" s="10"/>
      <c r="L326" s="65"/>
    </row>
    <row r="327" spans="11:12" x14ac:dyDescent="0.35">
      <c r="K327" s="10"/>
      <c r="L327" s="65"/>
    </row>
    <row r="328" spans="11:12" x14ac:dyDescent="0.35">
      <c r="K328" s="10"/>
      <c r="L328" s="65"/>
    </row>
    <row r="329" spans="11:12" x14ac:dyDescent="0.35">
      <c r="K329" s="10"/>
      <c r="L329" s="65"/>
    </row>
    <row r="330" spans="11:12" x14ac:dyDescent="0.35">
      <c r="K330" s="10"/>
      <c r="L330" s="65"/>
    </row>
    <row r="331" spans="11:12" x14ac:dyDescent="0.35">
      <c r="K331" s="10"/>
      <c r="L331" s="65"/>
    </row>
    <row r="332" spans="11:12" x14ac:dyDescent="0.35">
      <c r="K332" s="10"/>
      <c r="L332" s="65"/>
    </row>
    <row r="333" spans="11:12" x14ac:dyDescent="0.35">
      <c r="K333" s="10"/>
      <c r="L333" s="65"/>
    </row>
    <row r="334" spans="11:12" x14ac:dyDescent="0.35">
      <c r="K334" s="10"/>
      <c r="L334" s="65"/>
    </row>
    <row r="335" spans="11:12" x14ac:dyDescent="0.35">
      <c r="K335" s="10"/>
      <c r="L335" s="65"/>
    </row>
    <row r="336" spans="11:12" x14ac:dyDescent="0.35">
      <c r="K336" s="10"/>
      <c r="L336" s="65"/>
    </row>
    <row r="337" spans="11:12" x14ac:dyDescent="0.35">
      <c r="K337" s="10"/>
      <c r="L337" s="65"/>
    </row>
    <row r="338" spans="11:12" x14ac:dyDescent="0.35">
      <c r="K338" s="10"/>
      <c r="L338" s="65"/>
    </row>
    <row r="339" spans="11:12" x14ac:dyDescent="0.35">
      <c r="K339" s="10"/>
      <c r="L339" s="65"/>
    </row>
    <row r="340" spans="11:12" x14ac:dyDescent="0.35">
      <c r="K340" s="10"/>
      <c r="L340" s="65"/>
    </row>
    <row r="341" spans="11:12" x14ac:dyDescent="0.35">
      <c r="K341" s="10"/>
      <c r="L341" s="65"/>
    </row>
    <row r="342" spans="11:12" x14ac:dyDescent="0.35">
      <c r="K342" s="10"/>
      <c r="L342" s="65"/>
    </row>
    <row r="343" spans="11:12" x14ac:dyDescent="0.35">
      <c r="K343" s="10"/>
      <c r="L343" s="65"/>
    </row>
    <row r="344" spans="11:12" x14ac:dyDescent="0.35">
      <c r="K344" s="10"/>
      <c r="L344" s="65"/>
    </row>
    <row r="345" spans="11:12" x14ac:dyDescent="0.35">
      <c r="K345" s="10"/>
      <c r="L345" s="65"/>
    </row>
    <row r="346" spans="11:12" x14ac:dyDescent="0.35">
      <c r="K346" s="10"/>
      <c r="L346" s="65"/>
    </row>
    <row r="347" spans="11:12" x14ac:dyDescent="0.35">
      <c r="K347" s="10"/>
      <c r="L347" s="65"/>
    </row>
    <row r="348" spans="11:12" x14ac:dyDescent="0.35">
      <c r="K348" s="10"/>
      <c r="L348" s="65"/>
    </row>
    <row r="349" spans="11:12" x14ac:dyDescent="0.35">
      <c r="K349" s="10"/>
      <c r="L349" s="65"/>
    </row>
    <row r="350" spans="11:12" x14ac:dyDescent="0.35">
      <c r="K350" s="10"/>
      <c r="L350" s="65"/>
    </row>
    <row r="351" spans="11:12" x14ac:dyDescent="0.35">
      <c r="K351" s="10"/>
      <c r="L351" s="65"/>
    </row>
    <row r="352" spans="11:12" x14ac:dyDescent="0.35">
      <c r="K352" s="10"/>
      <c r="L352" s="65"/>
    </row>
    <row r="353" spans="11:12" x14ac:dyDescent="0.35">
      <c r="K353" s="10"/>
      <c r="L353" s="65"/>
    </row>
    <row r="354" spans="11:12" x14ac:dyDescent="0.35">
      <c r="K354" s="10"/>
      <c r="L354" s="65"/>
    </row>
    <row r="355" spans="11:12" x14ac:dyDescent="0.35">
      <c r="K355" s="10"/>
      <c r="L355" s="65"/>
    </row>
    <row r="356" spans="11:12" x14ac:dyDescent="0.35">
      <c r="K356" s="10"/>
      <c r="L356" s="65"/>
    </row>
    <row r="357" spans="11:12" x14ac:dyDescent="0.35">
      <c r="K357" s="10"/>
      <c r="L357" s="65"/>
    </row>
    <row r="358" spans="11:12" x14ac:dyDescent="0.35">
      <c r="K358" s="10"/>
      <c r="L358" s="65"/>
    </row>
    <row r="359" spans="11:12" x14ac:dyDescent="0.35">
      <c r="K359" s="10"/>
      <c r="L359" s="65"/>
    </row>
    <row r="360" spans="11:12" x14ac:dyDescent="0.35">
      <c r="K360" s="10"/>
      <c r="L360" s="65"/>
    </row>
    <row r="361" spans="11:12" x14ac:dyDescent="0.35">
      <c r="K361" s="10"/>
      <c r="L361" s="65"/>
    </row>
    <row r="362" spans="11:12" x14ac:dyDescent="0.35">
      <c r="K362" s="10"/>
      <c r="L362" s="65"/>
    </row>
    <row r="363" spans="11:12" x14ac:dyDescent="0.35">
      <c r="K363" s="10"/>
      <c r="L363" s="65"/>
    </row>
    <row r="364" spans="11:12" x14ac:dyDescent="0.35">
      <c r="K364" s="10"/>
      <c r="L364" s="65"/>
    </row>
    <row r="365" spans="11:12" x14ac:dyDescent="0.35">
      <c r="K365" s="10"/>
      <c r="L365" s="65"/>
    </row>
    <row r="366" spans="11:12" x14ac:dyDescent="0.35">
      <c r="K366" s="10"/>
      <c r="L366" s="65"/>
    </row>
    <row r="367" spans="11:12" x14ac:dyDescent="0.35">
      <c r="K367" s="10"/>
      <c r="L367" s="65"/>
    </row>
    <row r="368" spans="11:12" x14ac:dyDescent="0.35">
      <c r="K368" s="10"/>
      <c r="L368" s="65"/>
    </row>
    <row r="369" spans="11:12" x14ac:dyDescent="0.35">
      <c r="K369" s="10"/>
      <c r="L369" s="65"/>
    </row>
    <row r="370" spans="11:12" x14ac:dyDescent="0.35">
      <c r="K370" s="10"/>
      <c r="L370" s="65"/>
    </row>
    <row r="371" spans="11:12" x14ac:dyDescent="0.35">
      <c r="K371" s="10"/>
      <c r="L371" s="65"/>
    </row>
    <row r="372" spans="11:12" x14ac:dyDescent="0.35">
      <c r="K372" s="10"/>
      <c r="L372" s="65"/>
    </row>
    <row r="373" spans="11:12" x14ac:dyDescent="0.35">
      <c r="K373" s="10"/>
      <c r="L373" s="65"/>
    </row>
    <row r="374" spans="11:12" x14ac:dyDescent="0.35">
      <c r="K374" s="10"/>
      <c r="L374" s="65"/>
    </row>
    <row r="375" spans="11:12" x14ac:dyDescent="0.35">
      <c r="K375" s="10"/>
      <c r="L375" s="65"/>
    </row>
    <row r="376" spans="11:12" x14ac:dyDescent="0.35">
      <c r="K376" s="10"/>
      <c r="L376" s="65"/>
    </row>
    <row r="377" spans="11:12" x14ac:dyDescent="0.35">
      <c r="K377" s="10"/>
      <c r="L377" s="65"/>
    </row>
    <row r="378" spans="11:12" x14ac:dyDescent="0.35">
      <c r="K378" s="10"/>
      <c r="L378" s="65"/>
    </row>
    <row r="379" spans="11:12" x14ac:dyDescent="0.35">
      <c r="K379" s="10"/>
      <c r="L379" s="65"/>
    </row>
    <row r="380" spans="11:12" x14ac:dyDescent="0.35">
      <c r="K380" s="10"/>
      <c r="L380" s="65"/>
    </row>
    <row r="381" spans="11:12" x14ac:dyDescent="0.35">
      <c r="K381" s="10"/>
      <c r="L381" s="65"/>
    </row>
    <row r="382" spans="11:12" x14ac:dyDescent="0.35">
      <c r="K382" s="10"/>
      <c r="L382" s="65"/>
    </row>
    <row r="383" spans="11:12" x14ac:dyDescent="0.35">
      <c r="K383" s="10"/>
      <c r="L383" s="65"/>
    </row>
    <row r="384" spans="11:12" x14ac:dyDescent="0.35">
      <c r="K384" s="10"/>
      <c r="L384" s="65"/>
    </row>
    <row r="385" spans="11:12" x14ac:dyDescent="0.35">
      <c r="K385" s="10"/>
      <c r="L385" s="65"/>
    </row>
    <row r="386" spans="11:12" x14ac:dyDescent="0.35">
      <c r="K386" s="10"/>
      <c r="L386" s="65"/>
    </row>
    <row r="387" spans="11:12" x14ac:dyDescent="0.35">
      <c r="K387" s="10"/>
      <c r="L387" s="65"/>
    </row>
    <row r="388" spans="11:12" x14ac:dyDescent="0.35">
      <c r="K388" s="10"/>
      <c r="L388" s="65"/>
    </row>
    <row r="389" spans="11:12" x14ac:dyDescent="0.35">
      <c r="K389" s="10"/>
      <c r="L389" s="65"/>
    </row>
    <row r="390" spans="11:12" x14ac:dyDescent="0.35">
      <c r="K390" s="10"/>
      <c r="L390" s="65"/>
    </row>
    <row r="391" spans="11:12" x14ac:dyDescent="0.35">
      <c r="K391" s="10"/>
      <c r="L391" s="65"/>
    </row>
    <row r="392" spans="11:12" x14ac:dyDescent="0.35">
      <c r="K392" s="10"/>
      <c r="L392" s="65"/>
    </row>
    <row r="393" spans="11:12" x14ac:dyDescent="0.35">
      <c r="K393" s="10"/>
      <c r="L393" s="65"/>
    </row>
    <row r="394" spans="11:12" x14ac:dyDescent="0.35">
      <c r="K394" s="10"/>
      <c r="L394" s="65"/>
    </row>
    <row r="395" spans="11:12" x14ac:dyDescent="0.35">
      <c r="K395" s="10"/>
      <c r="L395" s="65"/>
    </row>
    <row r="396" spans="11:12" x14ac:dyDescent="0.35">
      <c r="K396" s="10"/>
      <c r="L396" s="65"/>
    </row>
    <row r="397" spans="11:12" x14ac:dyDescent="0.35">
      <c r="K397" s="10"/>
      <c r="L397" s="65"/>
    </row>
    <row r="398" spans="11:12" x14ac:dyDescent="0.35">
      <c r="K398" s="10"/>
      <c r="L398" s="65"/>
    </row>
    <row r="399" spans="11:12" x14ac:dyDescent="0.35">
      <c r="K399" s="10"/>
      <c r="L399" s="65"/>
    </row>
    <row r="400" spans="11:12" x14ac:dyDescent="0.35">
      <c r="K400" s="10"/>
      <c r="L400" s="65"/>
    </row>
    <row r="401" spans="11:12" x14ac:dyDescent="0.35">
      <c r="K401" s="10"/>
      <c r="L401" s="65"/>
    </row>
    <row r="402" spans="11:12" x14ac:dyDescent="0.35">
      <c r="K402" s="10"/>
      <c r="L402" s="65"/>
    </row>
    <row r="403" spans="11:12" x14ac:dyDescent="0.35">
      <c r="K403" s="10"/>
      <c r="L403" s="65"/>
    </row>
    <row r="404" spans="11:12" x14ac:dyDescent="0.35">
      <c r="K404" s="10"/>
      <c r="L404" s="65"/>
    </row>
    <row r="405" spans="11:12" x14ac:dyDescent="0.35">
      <c r="K405" s="10"/>
      <c r="L405" s="65"/>
    </row>
    <row r="406" spans="11:12" x14ac:dyDescent="0.35">
      <c r="K406" s="10"/>
      <c r="L406" s="65"/>
    </row>
    <row r="407" spans="11:12" x14ac:dyDescent="0.35">
      <c r="K407" s="10"/>
      <c r="L407" s="65"/>
    </row>
    <row r="408" spans="11:12" x14ac:dyDescent="0.35">
      <c r="K408" s="10"/>
      <c r="L408" s="65"/>
    </row>
    <row r="409" spans="11:12" x14ac:dyDescent="0.35">
      <c r="K409" s="10"/>
      <c r="L409" s="65"/>
    </row>
    <row r="410" spans="11:12" x14ac:dyDescent="0.35">
      <c r="K410" s="10"/>
      <c r="L410" s="65"/>
    </row>
    <row r="411" spans="11:12" x14ac:dyDescent="0.35">
      <c r="K411" s="10"/>
      <c r="L411" s="65"/>
    </row>
    <row r="412" spans="11:12" x14ac:dyDescent="0.35">
      <c r="K412" s="10"/>
      <c r="L412" s="65"/>
    </row>
    <row r="413" spans="11:12" x14ac:dyDescent="0.35">
      <c r="K413" s="10"/>
      <c r="L413" s="65"/>
    </row>
    <row r="414" spans="11:12" x14ac:dyDescent="0.35">
      <c r="K414" s="10"/>
      <c r="L414" s="65"/>
    </row>
    <row r="415" spans="11:12" x14ac:dyDescent="0.35">
      <c r="K415" s="10"/>
      <c r="L415" s="65"/>
    </row>
    <row r="416" spans="11:12" x14ac:dyDescent="0.35">
      <c r="K416" s="10"/>
      <c r="L416" s="65"/>
    </row>
    <row r="417" spans="11:12" x14ac:dyDescent="0.35">
      <c r="K417" s="10"/>
      <c r="L417" s="65"/>
    </row>
    <row r="418" spans="11:12" x14ac:dyDescent="0.35">
      <c r="K418" s="10"/>
      <c r="L418" s="65"/>
    </row>
    <row r="419" spans="11:12" x14ac:dyDescent="0.35">
      <c r="K419" s="10"/>
      <c r="L419" s="65"/>
    </row>
    <row r="420" spans="11:12" x14ac:dyDescent="0.35">
      <c r="K420" s="10"/>
      <c r="L420" s="65"/>
    </row>
    <row r="421" spans="11:12" x14ac:dyDescent="0.35">
      <c r="K421" s="10"/>
      <c r="L421" s="65"/>
    </row>
    <row r="422" spans="11:12" x14ac:dyDescent="0.35">
      <c r="K422" s="10"/>
      <c r="L422" s="65"/>
    </row>
    <row r="423" spans="11:12" x14ac:dyDescent="0.35">
      <c r="K423" s="10"/>
      <c r="L423" s="65"/>
    </row>
    <row r="424" spans="11:12" x14ac:dyDescent="0.35">
      <c r="K424" s="10"/>
      <c r="L424" s="65"/>
    </row>
    <row r="425" spans="11:12" x14ac:dyDescent="0.35">
      <c r="K425" s="10"/>
      <c r="L425" s="65"/>
    </row>
    <row r="426" spans="11:12" x14ac:dyDescent="0.35">
      <c r="K426" s="10"/>
      <c r="L426" s="65"/>
    </row>
    <row r="427" spans="11:12" x14ac:dyDescent="0.35">
      <c r="K427" s="10"/>
      <c r="L427" s="65"/>
    </row>
    <row r="428" spans="11:12" x14ac:dyDescent="0.35">
      <c r="K428" s="10"/>
      <c r="L428" s="65"/>
    </row>
    <row r="429" spans="11:12" x14ac:dyDescent="0.35">
      <c r="K429" s="10"/>
      <c r="L429" s="65"/>
    </row>
    <row r="430" spans="11:12" x14ac:dyDescent="0.35">
      <c r="K430" s="10"/>
      <c r="L430" s="65"/>
    </row>
    <row r="431" spans="11:12" x14ac:dyDescent="0.35">
      <c r="K431" s="10"/>
      <c r="L431" s="65"/>
    </row>
    <row r="432" spans="11:12" x14ac:dyDescent="0.35">
      <c r="K432" s="10"/>
      <c r="L432" s="65"/>
    </row>
    <row r="433" spans="11:12" x14ac:dyDescent="0.35">
      <c r="K433" s="10"/>
      <c r="L433" s="65"/>
    </row>
    <row r="434" spans="11:12" x14ac:dyDescent="0.35">
      <c r="K434" s="10"/>
      <c r="L434" s="65"/>
    </row>
    <row r="435" spans="11:12" x14ac:dyDescent="0.35">
      <c r="K435" s="10"/>
      <c r="L435" s="65"/>
    </row>
    <row r="436" spans="11:12" x14ac:dyDescent="0.35">
      <c r="K436" s="10"/>
      <c r="L436" s="65"/>
    </row>
    <row r="437" spans="11:12" x14ac:dyDescent="0.35">
      <c r="K437" s="10"/>
      <c r="L437" s="65"/>
    </row>
    <row r="438" spans="11:12" x14ac:dyDescent="0.35">
      <c r="K438" s="10"/>
      <c r="L438" s="65"/>
    </row>
    <row r="439" spans="11:12" x14ac:dyDescent="0.35">
      <c r="K439" s="10"/>
      <c r="L439" s="65"/>
    </row>
    <row r="440" spans="11:12" x14ac:dyDescent="0.35">
      <c r="K440" s="10"/>
      <c r="L440" s="65"/>
    </row>
    <row r="441" spans="11:12" x14ac:dyDescent="0.35">
      <c r="K441" s="10"/>
      <c r="L441" s="65"/>
    </row>
    <row r="442" spans="11:12" x14ac:dyDescent="0.35">
      <c r="K442" s="10"/>
      <c r="L442" s="65"/>
    </row>
    <row r="443" spans="11:12" x14ac:dyDescent="0.35">
      <c r="K443" s="10"/>
      <c r="L443" s="65"/>
    </row>
    <row r="444" spans="11:12" x14ac:dyDescent="0.35">
      <c r="K444" s="10"/>
      <c r="L444" s="65"/>
    </row>
    <row r="445" spans="11:12" x14ac:dyDescent="0.35">
      <c r="K445" s="10"/>
      <c r="L445" s="65"/>
    </row>
    <row r="446" spans="11:12" x14ac:dyDescent="0.35">
      <c r="K446" s="10"/>
      <c r="L446" s="65"/>
    </row>
    <row r="447" spans="11:12" x14ac:dyDescent="0.35">
      <c r="K447" s="10"/>
      <c r="L447" s="65"/>
    </row>
    <row r="448" spans="11:12" x14ac:dyDescent="0.35">
      <c r="K448" s="10"/>
      <c r="L448" s="65"/>
    </row>
    <row r="449" spans="11:12" x14ac:dyDescent="0.35">
      <c r="K449" s="10"/>
      <c r="L449" s="65"/>
    </row>
    <row r="450" spans="11:12" x14ac:dyDescent="0.35">
      <c r="K450" s="10"/>
      <c r="L450" s="65"/>
    </row>
    <row r="451" spans="11:12" x14ac:dyDescent="0.35">
      <c r="K451" s="10"/>
      <c r="L451" s="65"/>
    </row>
    <row r="452" spans="11:12" x14ac:dyDescent="0.35">
      <c r="K452" s="10"/>
      <c r="L452" s="65"/>
    </row>
    <row r="453" spans="11:12" x14ac:dyDescent="0.35">
      <c r="K453" s="10"/>
      <c r="L453" s="65"/>
    </row>
    <row r="454" spans="11:12" x14ac:dyDescent="0.35">
      <c r="K454" s="10"/>
      <c r="L454" s="65"/>
    </row>
    <row r="455" spans="11:12" x14ac:dyDescent="0.35">
      <c r="K455" s="10"/>
      <c r="L455" s="65"/>
    </row>
    <row r="456" spans="11:12" x14ac:dyDescent="0.35">
      <c r="K456" s="10"/>
      <c r="L456" s="65"/>
    </row>
    <row r="457" spans="11:12" x14ac:dyDescent="0.35">
      <c r="K457" s="10"/>
      <c r="L457" s="65"/>
    </row>
    <row r="458" spans="11:12" x14ac:dyDescent="0.35">
      <c r="K458" s="10"/>
      <c r="L458" s="65"/>
    </row>
    <row r="459" spans="11:12" x14ac:dyDescent="0.35">
      <c r="K459" s="10"/>
      <c r="L459" s="65"/>
    </row>
    <row r="460" spans="11:12" x14ac:dyDescent="0.35">
      <c r="K460" s="10"/>
      <c r="L460" s="65"/>
    </row>
    <row r="461" spans="11:12" x14ac:dyDescent="0.35">
      <c r="K461" s="10"/>
      <c r="L461" s="65"/>
    </row>
    <row r="462" spans="11:12" x14ac:dyDescent="0.35">
      <c r="K462" s="10"/>
      <c r="L462" s="65"/>
    </row>
    <row r="463" spans="11:12" x14ac:dyDescent="0.35">
      <c r="K463" s="10"/>
      <c r="L463" s="65"/>
    </row>
    <row r="464" spans="11:12" x14ac:dyDescent="0.35">
      <c r="K464" s="10"/>
      <c r="L464" s="65"/>
    </row>
    <row r="465" spans="11:12" x14ac:dyDescent="0.35">
      <c r="K465" s="10"/>
      <c r="L465" s="65"/>
    </row>
    <row r="466" spans="11:12" x14ac:dyDescent="0.35">
      <c r="K466" s="10"/>
      <c r="L466" s="65"/>
    </row>
    <row r="467" spans="11:12" x14ac:dyDescent="0.35">
      <c r="K467" s="10"/>
      <c r="L467" s="65"/>
    </row>
    <row r="468" spans="11:12" x14ac:dyDescent="0.35">
      <c r="K468" s="10"/>
      <c r="L468" s="65"/>
    </row>
    <row r="469" spans="11:12" x14ac:dyDescent="0.35">
      <c r="K469" s="10"/>
      <c r="L469" s="65"/>
    </row>
    <row r="470" spans="11:12" x14ac:dyDescent="0.35">
      <c r="K470" s="10"/>
      <c r="L470" s="65"/>
    </row>
    <row r="471" spans="11:12" x14ac:dyDescent="0.35">
      <c r="K471" s="10"/>
      <c r="L471" s="65"/>
    </row>
    <row r="472" spans="11:12" x14ac:dyDescent="0.35">
      <c r="K472" s="10"/>
      <c r="L472" s="65"/>
    </row>
    <row r="473" spans="11:12" x14ac:dyDescent="0.35">
      <c r="K473" s="10"/>
      <c r="L473" s="65"/>
    </row>
    <row r="474" spans="11:12" x14ac:dyDescent="0.35">
      <c r="K474" s="10"/>
      <c r="L474" s="65"/>
    </row>
    <row r="475" spans="11:12" x14ac:dyDescent="0.35">
      <c r="K475" s="10"/>
      <c r="L475" s="65"/>
    </row>
    <row r="476" spans="11:12" x14ac:dyDescent="0.35">
      <c r="K476" s="10"/>
      <c r="L476" s="65"/>
    </row>
    <row r="477" spans="11:12" x14ac:dyDescent="0.35">
      <c r="K477" s="10"/>
      <c r="L477" s="65"/>
    </row>
    <row r="478" spans="11:12" x14ac:dyDescent="0.35">
      <c r="K478" s="10"/>
      <c r="L478" s="65"/>
    </row>
    <row r="479" spans="11:12" x14ac:dyDescent="0.35">
      <c r="K479" s="10"/>
      <c r="L479" s="65"/>
    </row>
    <row r="480" spans="11:12" x14ac:dyDescent="0.35">
      <c r="K480" s="10"/>
      <c r="L480" s="65"/>
    </row>
    <row r="481" spans="11:12" x14ac:dyDescent="0.35">
      <c r="K481" s="10"/>
      <c r="L481" s="65"/>
    </row>
    <row r="482" spans="11:12" x14ac:dyDescent="0.35">
      <c r="K482" s="10"/>
      <c r="L482" s="65"/>
    </row>
    <row r="483" spans="11:12" x14ac:dyDescent="0.35">
      <c r="K483" s="10"/>
      <c r="L483" s="65"/>
    </row>
    <row r="484" spans="11:12" x14ac:dyDescent="0.35">
      <c r="K484" s="10"/>
      <c r="L484" s="65"/>
    </row>
    <row r="485" spans="11:12" x14ac:dyDescent="0.35">
      <c r="K485" s="10"/>
      <c r="L485" s="65"/>
    </row>
    <row r="486" spans="11:12" x14ac:dyDescent="0.35">
      <c r="K486" s="10"/>
      <c r="L486" s="65"/>
    </row>
    <row r="487" spans="11:12" x14ac:dyDescent="0.35">
      <c r="K487" s="10"/>
      <c r="L487" s="65"/>
    </row>
    <row r="488" spans="11:12" x14ac:dyDescent="0.35">
      <c r="K488" s="10"/>
      <c r="L488" s="65"/>
    </row>
    <row r="489" spans="11:12" x14ac:dyDescent="0.35">
      <c r="K489" s="10"/>
      <c r="L489" s="65"/>
    </row>
    <row r="490" spans="11:12" x14ac:dyDescent="0.35">
      <c r="K490" s="10"/>
      <c r="L490" s="65"/>
    </row>
    <row r="491" spans="11:12" x14ac:dyDescent="0.35">
      <c r="K491" s="10"/>
      <c r="L491" s="65"/>
    </row>
    <row r="492" spans="11:12" x14ac:dyDescent="0.35">
      <c r="K492" s="10"/>
      <c r="L492" s="65"/>
    </row>
    <row r="493" spans="11:12" x14ac:dyDescent="0.35">
      <c r="K493" s="10"/>
      <c r="L493" s="65"/>
    </row>
    <row r="494" spans="11:12" x14ac:dyDescent="0.35">
      <c r="K494" s="10"/>
      <c r="L494" s="65"/>
    </row>
    <row r="495" spans="11:12" x14ac:dyDescent="0.35">
      <c r="K495" s="10"/>
      <c r="L495" s="65"/>
    </row>
    <row r="496" spans="11:12" x14ac:dyDescent="0.35">
      <c r="K496" s="10"/>
      <c r="L496" s="65"/>
    </row>
    <row r="497" spans="11:12" x14ac:dyDescent="0.35">
      <c r="K497" s="10"/>
      <c r="L497" s="65"/>
    </row>
    <row r="498" spans="11:12" x14ac:dyDescent="0.35">
      <c r="K498" s="10"/>
      <c r="L498" s="65"/>
    </row>
    <row r="499" spans="11:12" x14ac:dyDescent="0.35">
      <c r="K499" s="10"/>
      <c r="L499" s="65"/>
    </row>
    <row r="500" spans="11:12" x14ac:dyDescent="0.35">
      <c r="K500" s="10"/>
      <c r="L500" s="65"/>
    </row>
    <row r="501" spans="11:12" x14ac:dyDescent="0.35">
      <c r="K501" s="10"/>
      <c r="L501" s="65"/>
    </row>
    <row r="502" spans="11:12" x14ac:dyDescent="0.35">
      <c r="K502" s="10"/>
      <c r="L502" s="65"/>
    </row>
    <row r="503" spans="11:12" x14ac:dyDescent="0.35">
      <c r="K503" s="10"/>
      <c r="L503" s="65"/>
    </row>
    <row r="504" spans="11:12" x14ac:dyDescent="0.35">
      <c r="K504" s="10"/>
      <c r="L504" s="65"/>
    </row>
    <row r="505" spans="11:12" x14ac:dyDescent="0.35">
      <c r="K505" s="10"/>
      <c r="L505" s="65"/>
    </row>
    <row r="506" spans="11:12" x14ac:dyDescent="0.35">
      <c r="K506" s="10"/>
      <c r="L506" s="65"/>
    </row>
    <row r="507" spans="11:12" x14ac:dyDescent="0.35">
      <c r="K507" s="10"/>
      <c r="L507" s="65"/>
    </row>
    <row r="508" spans="11:12" x14ac:dyDescent="0.35">
      <c r="K508" s="10"/>
      <c r="L508" s="65"/>
    </row>
    <row r="509" spans="11:12" x14ac:dyDescent="0.35">
      <c r="K509" s="10"/>
      <c r="L509" s="65"/>
    </row>
    <row r="510" spans="11:12" x14ac:dyDescent="0.35">
      <c r="K510" s="10"/>
      <c r="L510" s="65"/>
    </row>
    <row r="511" spans="11:12" x14ac:dyDescent="0.35">
      <c r="K511" s="10"/>
      <c r="L511" s="65"/>
    </row>
    <row r="512" spans="11:12" x14ac:dyDescent="0.35">
      <c r="K512" s="10"/>
      <c r="L512" s="65"/>
    </row>
    <row r="513" spans="11:12" x14ac:dyDescent="0.35">
      <c r="K513" s="10"/>
      <c r="L513" s="65"/>
    </row>
    <row r="514" spans="11:12" x14ac:dyDescent="0.35">
      <c r="K514" s="10"/>
      <c r="L514" s="65"/>
    </row>
    <row r="515" spans="11:12" x14ac:dyDescent="0.35">
      <c r="K515" s="10"/>
      <c r="L515" s="65"/>
    </row>
    <row r="516" spans="11:12" x14ac:dyDescent="0.35">
      <c r="K516" s="10"/>
      <c r="L516" s="65"/>
    </row>
    <row r="517" spans="11:12" x14ac:dyDescent="0.35">
      <c r="K517" s="10"/>
      <c r="L517" s="65"/>
    </row>
    <row r="518" spans="11:12" x14ac:dyDescent="0.35">
      <c r="K518" s="10"/>
      <c r="L518" s="65"/>
    </row>
    <row r="519" spans="11:12" x14ac:dyDescent="0.35">
      <c r="K519" s="10"/>
      <c r="L519" s="65"/>
    </row>
    <row r="520" spans="11:12" x14ac:dyDescent="0.35">
      <c r="K520" s="10"/>
      <c r="L520" s="65"/>
    </row>
    <row r="521" spans="11:12" x14ac:dyDescent="0.35">
      <c r="K521" s="10"/>
      <c r="L521" s="65"/>
    </row>
    <row r="522" spans="11:12" x14ac:dyDescent="0.35">
      <c r="K522" s="10"/>
      <c r="L522" s="65"/>
    </row>
    <row r="523" spans="11:12" x14ac:dyDescent="0.35">
      <c r="K523" s="10"/>
      <c r="L523" s="65"/>
    </row>
    <row r="524" spans="11:12" x14ac:dyDescent="0.35">
      <c r="K524" s="10"/>
      <c r="L524" s="65"/>
    </row>
    <row r="525" spans="11:12" x14ac:dyDescent="0.35">
      <c r="K525" s="10"/>
      <c r="L525" s="65"/>
    </row>
    <row r="526" spans="11:12" x14ac:dyDescent="0.35">
      <c r="K526" s="10"/>
      <c r="L526" s="65"/>
    </row>
    <row r="527" spans="11:12" x14ac:dyDescent="0.35">
      <c r="K527" s="10"/>
      <c r="L527" s="65"/>
    </row>
    <row r="528" spans="11:12" x14ac:dyDescent="0.35">
      <c r="K528" s="10"/>
      <c r="L528" s="65"/>
    </row>
    <row r="529" spans="11:12" x14ac:dyDescent="0.35">
      <c r="K529" s="10"/>
      <c r="L529" s="65"/>
    </row>
    <row r="530" spans="11:12" x14ac:dyDescent="0.35">
      <c r="K530" s="10"/>
      <c r="L530" s="65"/>
    </row>
    <row r="531" spans="11:12" x14ac:dyDescent="0.35">
      <c r="K531" s="10"/>
      <c r="L531" s="65"/>
    </row>
    <row r="532" spans="11:12" x14ac:dyDescent="0.35">
      <c r="K532" s="10"/>
      <c r="L532" s="65"/>
    </row>
    <row r="533" spans="11:12" x14ac:dyDescent="0.35">
      <c r="K533" s="10"/>
      <c r="L533" s="65"/>
    </row>
    <row r="534" spans="11:12" x14ac:dyDescent="0.35">
      <c r="K534" s="10"/>
      <c r="L534" s="65"/>
    </row>
    <row r="535" spans="11:12" x14ac:dyDescent="0.35">
      <c r="K535" s="10"/>
      <c r="L535" s="65"/>
    </row>
    <row r="536" spans="11:12" x14ac:dyDescent="0.35">
      <c r="K536" s="10"/>
      <c r="L536" s="65"/>
    </row>
    <row r="537" spans="11:12" x14ac:dyDescent="0.35">
      <c r="K537" s="10"/>
      <c r="L537" s="65"/>
    </row>
    <row r="538" spans="11:12" x14ac:dyDescent="0.35">
      <c r="K538" s="10"/>
      <c r="L538" s="65"/>
    </row>
    <row r="539" spans="11:12" x14ac:dyDescent="0.35">
      <c r="K539" s="10"/>
      <c r="L539" s="65"/>
    </row>
    <row r="540" spans="11:12" x14ac:dyDescent="0.35">
      <c r="K540" s="10"/>
      <c r="L540" s="65"/>
    </row>
    <row r="541" spans="11:12" x14ac:dyDescent="0.35">
      <c r="K541" s="10"/>
      <c r="L541" s="65"/>
    </row>
    <row r="542" spans="11:12" x14ac:dyDescent="0.35">
      <c r="K542" s="10"/>
      <c r="L542" s="65"/>
    </row>
    <row r="543" spans="11:12" x14ac:dyDescent="0.35">
      <c r="K543" s="10"/>
      <c r="L543" s="65"/>
    </row>
    <row r="544" spans="11:12" x14ac:dyDescent="0.35">
      <c r="K544" s="10"/>
      <c r="L544" s="65"/>
    </row>
    <row r="545" spans="11:12" x14ac:dyDescent="0.35">
      <c r="K545" s="10"/>
      <c r="L545" s="65"/>
    </row>
    <row r="546" spans="11:12" x14ac:dyDescent="0.35">
      <c r="K546" s="10"/>
      <c r="L546" s="65"/>
    </row>
    <row r="547" spans="11:12" x14ac:dyDescent="0.35">
      <c r="K547" s="10"/>
      <c r="L547" s="65"/>
    </row>
    <row r="548" spans="11:12" x14ac:dyDescent="0.35">
      <c r="K548" s="10"/>
      <c r="L548" s="65"/>
    </row>
    <row r="549" spans="11:12" x14ac:dyDescent="0.35">
      <c r="K549" s="10"/>
      <c r="L549" s="65"/>
    </row>
    <row r="550" spans="11:12" x14ac:dyDescent="0.35">
      <c r="K550" s="10"/>
      <c r="L550" s="65"/>
    </row>
    <row r="551" spans="11:12" x14ac:dyDescent="0.35">
      <c r="K551" s="10"/>
      <c r="L551" s="65"/>
    </row>
    <row r="552" spans="11:12" x14ac:dyDescent="0.35">
      <c r="K552" s="10"/>
      <c r="L552" s="65"/>
    </row>
    <row r="553" spans="11:12" x14ac:dyDescent="0.35">
      <c r="K553" s="10"/>
      <c r="L553" s="65"/>
    </row>
    <row r="554" spans="11:12" x14ac:dyDescent="0.35">
      <c r="K554" s="10"/>
      <c r="L554" s="65"/>
    </row>
    <row r="555" spans="11:12" x14ac:dyDescent="0.35">
      <c r="K555" s="10"/>
      <c r="L555" s="65"/>
    </row>
    <row r="556" spans="11:12" x14ac:dyDescent="0.35">
      <c r="K556" s="10"/>
      <c r="L556" s="65"/>
    </row>
    <row r="557" spans="11:12" x14ac:dyDescent="0.35">
      <c r="K557" s="10"/>
      <c r="L557" s="65"/>
    </row>
    <row r="558" spans="11:12" x14ac:dyDescent="0.35">
      <c r="K558" s="10"/>
      <c r="L558" s="65"/>
    </row>
    <row r="559" spans="11:12" x14ac:dyDescent="0.35">
      <c r="K559" s="10"/>
      <c r="L559" s="65"/>
    </row>
    <row r="560" spans="11:12" x14ac:dyDescent="0.35">
      <c r="K560" s="10"/>
      <c r="L560" s="65"/>
    </row>
    <row r="561" spans="11:12" x14ac:dyDescent="0.35">
      <c r="K561" s="10"/>
      <c r="L561" s="65"/>
    </row>
    <row r="562" spans="11:12" x14ac:dyDescent="0.35">
      <c r="K562" s="10"/>
      <c r="L562" s="65"/>
    </row>
    <row r="563" spans="11:12" x14ac:dyDescent="0.35">
      <c r="K563" s="10"/>
      <c r="L563" s="65"/>
    </row>
    <row r="564" spans="11:12" x14ac:dyDescent="0.35">
      <c r="K564" s="10"/>
      <c r="L564" s="65"/>
    </row>
    <row r="565" spans="11:12" x14ac:dyDescent="0.35">
      <c r="K565" s="10"/>
      <c r="L565" s="65"/>
    </row>
    <row r="566" spans="11:12" x14ac:dyDescent="0.35">
      <c r="K566" s="10"/>
      <c r="L566" s="65"/>
    </row>
    <row r="567" spans="11:12" x14ac:dyDescent="0.35">
      <c r="K567" s="10"/>
      <c r="L567" s="65"/>
    </row>
    <row r="568" spans="11:12" x14ac:dyDescent="0.35">
      <c r="K568" s="10"/>
      <c r="L568" s="65"/>
    </row>
    <row r="569" spans="11:12" x14ac:dyDescent="0.35">
      <c r="K569" s="10"/>
      <c r="L569" s="65"/>
    </row>
    <row r="570" spans="11:12" x14ac:dyDescent="0.35">
      <c r="K570" s="10"/>
      <c r="L570" s="65"/>
    </row>
    <row r="571" spans="11:12" x14ac:dyDescent="0.35">
      <c r="K571" s="10"/>
      <c r="L571" s="65"/>
    </row>
    <row r="572" spans="11:12" x14ac:dyDescent="0.35">
      <c r="K572" s="10"/>
      <c r="L572" s="65"/>
    </row>
    <row r="573" spans="11:12" x14ac:dyDescent="0.35">
      <c r="K573" s="10"/>
      <c r="L573" s="65"/>
    </row>
    <row r="574" spans="11:12" x14ac:dyDescent="0.35">
      <c r="K574" s="10"/>
      <c r="L574" s="65"/>
    </row>
    <row r="575" spans="11:12" x14ac:dyDescent="0.35">
      <c r="K575" s="10"/>
      <c r="L575" s="65"/>
    </row>
    <row r="576" spans="11:12" x14ac:dyDescent="0.35">
      <c r="K576" s="10"/>
      <c r="L576" s="65"/>
    </row>
    <row r="577" spans="11:12" x14ac:dyDescent="0.35">
      <c r="K577" s="10"/>
      <c r="L577" s="65"/>
    </row>
    <row r="578" spans="11:12" x14ac:dyDescent="0.35">
      <c r="K578" s="10"/>
      <c r="L578" s="65"/>
    </row>
    <row r="579" spans="11:12" x14ac:dyDescent="0.35">
      <c r="K579" s="10"/>
      <c r="L579" s="65"/>
    </row>
    <row r="580" spans="11:12" x14ac:dyDescent="0.35">
      <c r="K580" s="10"/>
      <c r="L580" s="65"/>
    </row>
    <row r="581" spans="11:12" x14ac:dyDescent="0.35">
      <c r="K581" s="10"/>
      <c r="L581" s="65"/>
    </row>
    <row r="582" spans="11:12" x14ac:dyDescent="0.35">
      <c r="K582" s="10"/>
      <c r="L582" s="65"/>
    </row>
    <row r="583" spans="11:12" x14ac:dyDescent="0.35">
      <c r="K583" s="10"/>
      <c r="L583" s="65"/>
    </row>
    <row r="584" spans="11:12" x14ac:dyDescent="0.35">
      <c r="K584" s="10"/>
      <c r="L584" s="65"/>
    </row>
    <row r="585" spans="11:12" x14ac:dyDescent="0.35">
      <c r="K585" s="10"/>
      <c r="L585" s="65"/>
    </row>
    <row r="586" spans="11:12" x14ac:dyDescent="0.35">
      <c r="K586" s="10"/>
      <c r="L586" s="65"/>
    </row>
    <row r="587" spans="11:12" x14ac:dyDescent="0.35">
      <c r="K587" s="10"/>
      <c r="L587" s="65"/>
    </row>
    <row r="588" spans="11:12" x14ac:dyDescent="0.35">
      <c r="K588" s="10"/>
      <c r="L588" s="65"/>
    </row>
    <row r="589" spans="11:12" x14ac:dyDescent="0.35">
      <c r="K589" s="10"/>
      <c r="L589" s="65"/>
    </row>
    <row r="590" spans="11:12" x14ac:dyDescent="0.35">
      <c r="K590" s="10"/>
      <c r="L590" s="65"/>
    </row>
    <row r="591" spans="11:12" x14ac:dyDescent="0.35">
      <c r="K591" s="10"/>
      <c r="L591" s="65"/>
    </row>
    <row r="592" spans="11:12" x14ac:dyDescent="0.35">
      <c r="K592" s="10"/>
      <c r="L592" s="65"/>
    </row>
    <row r="593" spans="11:12" x14ac:dyDescent="0.35">
      <c r="K593" s="10"/>
      <c r="L593" s="65"/>
    </row>
    <row r="594" spans="11:12" x14ac:dyDescent="0.35">
      <c r="K594" s="10"/>
      <c r="L594" s="65"/>
    </row>
    <row r="595" spans="11:12" x14ac:dyDescent="0.35">
      <c r="K595" s="10"/>
      <c r="L595" s="65"/>
    </row>
    <row r="596" spans="11:12" x14ac:dyDescent="0.35">
      <c r="K596" s="10"/>
      <c r="L596" s="65"/>
    </row>
    <row r="597" spans="11:12" x14ac:dyDescent="0.35">
      <c r="K597" s="10"/>
      <c r="L597" s="65"/>
    </row>
    <row r="598" spans="11:12" x14ac:dyDescent="0.35">
      <c r="K598" s="10"/>
      <c r="L598" s="65"/>
    </row>
    <row r="599" spans="11:12" x14ac:dyDescent="0.35">
      <c r="K599" s="10"/>
      <c r="L599" s="65"/>
    </row>
    <row r="600" spans="11:12" x14ac:dyDescent="0.35">
      <c r="K600" s="10"/>
      <c r="L600" s="65"/>
    </row>
    <row r="601" spans="11:12" x14ac:dyDescent="0.35">
      <c r="K601" s="10"/>
      <c r="L601" s="65"/>
    </row>
    <row r="602" spans="11:12" x14ac:dyDescent="0.35">
      <c r="K602" s="10"/>
      <c r="L602" s="65"/>
    </row>
    <row r="603" spans="11:12" x14ac:dyDescent="0.35">
      <c r="K603" s="10"/>
      <c r="L603" s="65"/>
    </row>
    <row r="604" spans="11:12" x14ac:dyDescent="0.35">
      <c r="K604" s="10"/>
      <c r="L604" s="65"/>
    </row>
    <row r="605" spans="11:12" x14ac:dyDescent="0.35">
      <c r="K605" s="10"/>
      <c r="L605" s="65"/>
    </row>
    <row r="606" spans="11:12" x14ac:dyDescent="0.35">
      <c r="K606" s="10"/>
      <c r="L606" s="65"/>
    </row>
    <row r="607" spans="11:12" x14ac:dyDescent="0.35">
      <c r="K607" s="10"/>
      <c r="L607" s="65"/>
    </row>
    <row r="608" spans="11:12" x14ac:dyDescent="0.35">
      <c r="K608" s="10"/>
      <c r="L608" s="65"/>
    </row>
    <row r="609" spans="11:12" x14ac:dyDescent="0.35">
      <c r="K609" s="10"/>
      <c r="L609" s="65"/>
    </row>
    <row r="610" spans="11:12" x14ac:dyDescent="0.35">
      <c r="K610" s="10"/>
      <c r="L610" s="65"/>
    </row>
    <row r="611" spans="11:12" x14ac:dyDescent="0.35">
      <c r="K611" s="10"/>
      <c r="L611" s="65"/>
    </row>
    <row r="612" spans="11:12" x14ac:dyDescent="0.35">
      <c r="K612" s="10"/>
      <c r="L612" s="65"/>
    </row>
    <row r="613" spans="11:12" x14ac:dyDescent="0.35">
      <c r="K613" s="10"/>
      <c r="L613" s="65"/>
    </row>
    <row r="614" spans="11:12" x14ac:dyDescent="0.35">
      <c r="K614" s="10"/>
      <c r="L614" s="65"/>
    </row>
    <row r="615" spans="11:12" x14ac:dyDescent="0.35">
      <c r="K615" s="10"/>
      <c r="L615" s="65"/>
    </row>
    <row r="616" spans="11:12" x14ac:dyDescent="0.35">
      <c r="K616" s="10"/>
      <c r="L616" s="65"/>
    </row>
    <row r="617" spans="11:12" x14ac:dyDescent="0.35">
      <c r="K617" s="10"/>
      <c r="L617" s="65"/>
    </row>
    <row r="618" spans="11:12" x14ac:dyDescent="0.35">
      <c r="K618" s="10"/>
      <c r="L618" s="65"/>
    </row>
    <row r="619" spans="11:12" x14ac:dyDescent="0.35">
      <c r="K619" s="10"/>
      <c r="L619" s="65"/>
    </row>
    <row r="620" spans="11:12" x14ac:dyDescent="0.35">
      <c r="K620" s="10"/>
      <c r="L620" s="65"/>
    </row>
    <row r="621" spans="11:12" x14ac:dyDescent="0.35">
      <c r="K621" s="10"/>
      <c r="L621" s="65"/>
    </row>
    <row r="622" spans="11:12" x14ac:dyDescent="0.35">
      <c r="K622" s="10"/>
      <c r="L622" s="65"/>
    </row>
    <row r="623" spans="11:12" x14ac:dyDescent="0.35">
      <c r="K623" s="10"/>
      <c r="L623" s="65"/>
    </row>
    <row r="624" spans="11:12" x14ac:dyDescent="0.35">
      <c r="K624" s="10"/>
      <c r="L624" s="65"/>
    </row>
    <row r="625" spans="11:12" x14ac:dyDescent="0.35">
      <c r="K625" s="10"/>
      <c r="L625" s="65"/>
    </row>
    <row r="626" spans="11:12" x14ac:dyDescent="0.35">
      <c r="K626" s="10"/>
      <c r="L626" s="65"/>
    </row>
    <row r="627" spans="11:12" x14ac:dyDescent="0.35">
      <c r="K627" s="10"/>
      <c r="L627" s="65"/>
    </row>
    <row r="628" spans="11:12" x14ac:dyDescent="0.35">
      <c r="K628" s="10"/>
      <c r="L628" s="65"/>
    </row>
    <row r="629" spans="11:12" x14ac:dyDescent="0.35">
      <c r="K629" s="10"/>
      <c r="L629" s="65"/>
    </row>
    <row r="630" spans="11:12" x14ac:dyDescent="0.35">
      <c r="K630" s="10"/>
      <c r="L630" s="65"/>
    </row>
    <row r="631" spans="11:12" x14ac:dyDescent="0.35">
      <c r="K631" s="10"/>
      <c r="L631" s="65"/>
    </row>
    <row r="632" spans="11:12" x14ac:dyDescent="0.35">
      <c r="K632" s="10"/>
      <c r="L632" s="65"/>
    </row>
    <row r="633" spans="11:12" x14ac:dyDescent="0.35">
      <c r="K633" s="10"/>
      <c r="L633" s="65"/>
    </row>
    <row r="634" spans="11:12" x14ac:dyDescent="0.35">
      <c r="K634" s="10"/>
      <c r="L634" s="65"/>
    </row>
    <row r="635" spans="11:12" x14ac:dyDescent="0.35">
      <c r="K635" s="10"/>
      <c r="L635" s="65"/>
    </row>
    <row r="636" spans="11:12" x14ac:dyDescent="0.35">
      <c r="K636" s="10"/>
      <c r="L636" s="65"/>
    </row>
    <row r="637" spans="11:12" x14ac:dyDescent="0.35">
      <c r="K637" s="10"/>
      <c r="L637" s="65"/>
    </row>
    <row r="638" spans="11:12" x14ac:dyDescent="0.35">
      <c r="K638" s="10"/>
      <c r="L638" s="65"/>
    </row>
    <row r="639" spans="11:12" x14ac:dyDescent="0.35">
      <c r="K639" s="10"/>
      <c r="L639" s="65"/>
    </row>
    <row r="640" spans="11:12" x14ac:dyDescent="0.35">
      <c r="K640" s="10"/>
      <c r="L640" s="65"/>
    </row>
    <row r="641" spans="11:12" x14ac:dyDescent="0.35">
      <c r="K641" s="10"/>
      <c r="L641" s="65"/>
    </row>
    <row r="642" spans="11:12" x14ac:dyDescent="0.35">
      <c r="K642" s="10"/>
      <c r="L642" s="65"/>
    </row>
    <row r="643" spans="11:12" x14ac:dyDescent="0.35">
      <c r="K643" s="10"/>
      <c r="L643" s="65"/>
    </row>
    <row r="644" spans="11:12" x14ac:dyDescent="0.35">
      <c r="K644" s="10"/>
      <c r="L644" s="65"/>
    </row>
    <row r="645" spans="11:12" x14ac:dyDescent="0.35">
      <c r="K645" s="10"/>
      <c r="L645" s="65"/>
    </row>
    <row r="646" spans="11:12" x14ac:dyDescent="0.35">
      <c r="K646" s="10"/>
      <c r="L646" s="65"/>
    </row>
    <row r="647" spans="11:12" x14ac:dyDescent="0.35">
      <c r="K647" s="10"/>
      <c r="L647" s="65"/>
    </row>
    <row r="648" spans="11:12" x14ac:dyDescent="0.35">
      <c r="K648" s="10"/>
      <c r="L648" s="65"/>
    </row>
    <row r="649" spans="11:12" x14ac:dyDescent="0.35">
      <c r="K649" s="10"/>
      <c r="L649" s="65"/>
    </row>
    <row r="650" spans="11:12" x14ac:dyDescent="0.35">
      <c r="K650" s="10"/>
      <c r="L650" s="65"/>
    </row>
    <row r="651" spans="11:12" x14ac:dyDescent="0.35">
      <c r="K651" s="10"/>
      <c r="L651" s="65"/>
    </row>
    <row r="652" spans="11:12" x14ac:dyDescent="0.35">
      <c r="K652" s="10"/>
      <c r="L652" s="65"/>
    </row>
    <row r="653" spans="11:12" x14ac:dyDescent="0.35">
      <c r="K653" s="10"/>
      <c r="L653" s="65"/>
    </row>
    <row r="654" spans="11:12" x14ac:dyDescent="0.35">
      <c r="K654" s="10"/>
      <c r="L654" s="65"/>
    </row>
    <row r="655" spans="11:12" x14ac:dyDescent="0.35">
      <c r="K655" s="10"/>
      <c r="L655" s="65"/>
    </row>
    <row r="656" spans="11:12" x14ac:dyDescent="0.35">
      <c r="K656" s="10"/>
      <c r="L656" s="65"/>
    </row>
    <row r="657" spans="11:12" x14ac:dyDescent="0.35">
      <c r="K657" s="10"/>
      <c r="L657" s="65"/>
    </row>
    <row r="658" spans="11:12" x14ac:dyDescent="0.35">
      <c r="K658" s="10"/>
      <c r="L658" s="65"/>
    </row>
    <row r="659" spans="11:12" x14ac:dyDescent="0.35">
      <c r="K659" s="10"/>
      <c r="L659" s="65"/>
    </row>
    <row r="660" spans="11:12" x14ac:dyDescent="0.35">
      <c r="K660" s="10"/>
      <c r="L660" s="65"/>
    </row>
    <row r="661" spans="11:12" x14ac:dyDescent="0.35">
      <c r="K661" s="10"/>
      <c r="L661" s="65"/>
    </row>
    <row r="662" spans="11:12" x14ac:dyDescent="0.35">
      <c r="K662" s="10"/>
      <c r="L662" s="65"/>
    </row>
    <row r="663" spans="11:12" x14ac:dyDescent="0.35">
      <c r="K663" s="10"/>
      <c r="L663" s="65"/>
    </row>
    <row r="664" spans="11:12" x14ac:dyDescent="0.35">
      <c r="K664" s="10"/>
      <c r="L664" s="65"/>
    </row>
    <row r="665" spans="11:12" x14ac:dyDescent="0.35">
      <c r="K665" s="10"/>
      <c r="L665" s="65"/>
    </row>
    <row r="666" spans="11:12" x14ac:dyDescent="0.35">
      <c r="K666" s="10"/>
      <c r="L666" s="65"/>
    </row>
    <row r="667" spans="11:12" x14ac:dyDescent="0.35">
      <c r="K667" s="10"/>
      <c r="L667" s="65"/>
    </row>
    <row r="668" spans="11:12" x14ac:dyDescent="0.35">
      <c r="K668" s="10"/>
      <c r="L668" s="65"/>
    </row>
    <row r="669" spans="11:12" x14ac:dyDescent="0.35">
      <c r="K669" s="10"/>
      <c r="L669" s="65"/>
    </row>
    <row r="670" spans="11:12" x14ac:dyDescent="0.35">
      <c r="K670" s="10"/>
      <c r="L670" s="65"/>
    </row>
    <row r="671" spans="11:12" x14ac:dyDescent="0.35">
      <c r="K671" s="10"/>
      <c r="L671" s="65"/>
    </row>
    <row r="672" spans="11:12" x14ac:dyDescent="0.35">
      <c r="K672" s="10"/>
      <c r="L672" s="65"/>
    </row>
    <row r="673" spans="11:12" x14ac:dyDescent="0.35">
      <c r="K673" s="10"/>
      <c r="L673" s="65"/>
    </row>
    <row r="674" spans="11:12" x14ac:dyDescent="0.35">
      <c r="K674" s="10"/>
      <c r="L674" s="65"/>
    </row>
    <row r="675" spans="11:12" x14ac:dyDescent="0.35">
      <c r="K675" s="10"/>
      <c r="L675" s="65"/>
    </row>
    <row r="676" spans="11:12" x14ac:dyDescent="0.35">
      <c r="K676" s="10"/>
      <c r="L676" s="65"/>
    </row>
    <row r="677" spans="11:12" x14ac:dyDescent="0.35">
      <c r="K677" s="10"/>
      <c r="L677" s="65"/>
    </row>
    <row r="678" spans="11:12" x14ac:dyDescent="0.35">
      <c r="K678" s="10"/>
      <c r="L678" s="65"/>
    </row>
    <row r="679" spans="11:12" x14ac:dyDescent="0.35">
      <c r="K679" s="10"/>
      <c r="L679" s="65"/>
    </row>
    <row r="680" spans="11:12" x14ac:dyDescent="0.35">
      <c r="K680" s="10"/>
      <c r="L680" s="65"/>
    </row>
    <row r="681" spans="11:12" x14ac:dyDescent="0.35">
      <c r="K681" s="10"/>
      <c r="L681" s="65"/>
    </row>
    <row r="682" spans="11:12" x14ac:dyDescent="0.35">
      <c r="K682" s="10"/>
      <c r="L682" s="65"/>
    </row>
    <row r="683" spans="11:12" x14ac:dyDescent="0.35">
      <c r="K683" s="10"/>
      <c r="L683" s="65"/>
    </row>
    <row r="684" spans="11:12" x14ac:dyDescent="0.35">
      <c r="K684" s="10"/>
      <c r="L684" s="65"/>
    </row>
    <row r="685" spans="11:12" x14ac:dyDescent="0.35">
      <c r="K685" s="10"/>
      <c r="L685" s="65"/>
    </row>
    <row r="686" spans="11:12" x14ac:dyDescent="0.35">
      <c r="K686" s="10"/>
      <c r="L686" s="65"/>
    </row>
    <row r="687" spans="11:12" x14ac:dyDescent="0.35">
      <c r="K687" s="10"/>
      <c r="L687" s="65"/>
    </row>
    <row r="688" spans="11:12" x14ac:dyDescent="0.35">
      <c r="K688" s="10"/>
      <c r="L688" s="65"/>
    </row>
    <row r="689" spans="11:12" x14ac:dyDescent="0.35">
      <c r="K689" s="10"/>
      <c r="L689" s="65"/>
    </row>
    <row r="690" spans="11:12" x14ac:dyDescent="0.35">
      <c r="K690" s="10"/>
      <c r="L690" s="65"/>
    </row>
    <row r="691" spans="11:12" x14ac:dyDescent="0.35">
      <c r="K691" s="10"/>
      <c r="L691" s="65"/>
    </row>
    <row r="692" spans="11:12" x14ac:dyDescent="0.35">
      <c r="K692" s="10"/>
      <c r="L692" s="65"/>
    </row>
    <row r="693" spans="11:12" x14ac:dyDescent="0.35">
      <c r="K693" s="10"/>
      <c r="L693" s="65"/>
    </row>
    <row r="694" spans="11:12" x14ac:dyDescent="0.35">
      <c r="K694" s="10"/>
      <c r="L694" s="65"/>
    </row>
    <row r="695" spans="11:12" x14ac:dyDescent="0.35">
      <c r="K695" s="10"/>
      <c r="L695" s="65"/>
    </row>
    <row r="696" spans="11:12" x14ac:dyDescent="0.35">
      <c r="K696" s="10"/>
      <c r="L696" s="65"/>
    </row>
    <row r="697" spans="11:12" x14ac:dyDescent="0.35">
      <c r="K697" s="10"/>
      <c r="L697" s="65"/>
    </row>
    <row r="698" spans="11:12" x14ac:dyDescent="0.35">
      <c r="K698" s="10"/>
      <c r="L698" s="65"/>
    </row>
    <row r="699" spans="11:12" x14ac:dyDescent="0.35">
      <c r="K699" s="10"/>
      <c r="L699" s="65"/>
    </row>
    <row r="700" spans="11:12" x14ac:dyDescent="0.35">
      <c r="K700" s="10"/>
      <c r="L700" s="65"/>
    </row>
    <row r="701" spans="11:12" x14ac:dyDescent="0.35">
      <c r="K701" s="10"/>
      <c r="L701" s="65"/>
    </row>
    <row r="702" spans="11:12" x14ac:dyDescent="0.35">
      <c r="K702" s="10"/>
      <c r="L702" s="65"/>
    </row>
    <row r="703" spans="11:12" x14ac:dyDescent="0.35">
      <c r="K703" s="10"/>
      <c r="L703" s="65"/>
    </row>
    <row r="704" spans="11:12" x14ac:dyDescent="0.35">
      <c r="K704" s="10"/>
      <c r="L704" s="65"/>
    </row>
    <row r="705" spans="11:12" x14ac:dyDescent="0.35">
      <c r="K705" s="10"/>
      <c r="L705" s="65"/>
    </row>
    <row r="706" spans="11:12" x14ac:dyDescent="0.35">
      <c r="K706" s="10"/>
      <c r="L706" s="65"/>
    </row>
    <row r="707" spans="11:12" x14ac:dyDescent="0.35">
      <c r="K707" s="10"/>
      <c r="L707" s="65"/>
    </row>
    <row r="708" spans="11:12" x14ac:dyDescent="0.35">
      <c r="K708" s="10"/>
      <c r="L708" s="65"/>
    </row>
    <row r="709" spans="11:12" x14ac:dyDescent="0.35">
      <c r="K709" s="10"/>
      <c r="L709" s="65"/>
    </row>
    <row r="710" spans="11:12" x14ac:dyDescent="0.35">
      <c r="K710" s="10"/>
      <c r="L710" s="65"/>
    </row>
    <row r="711" spans="11:12" x14ac:dyDescent="0.35">
      <c r="K711" s="10"/>
      <c r="L711" s="65"/>
    </row>
    <row r="712" spans="11:12" x14ac:dyDescent="0.35">
      <c r="K712" s="10"/>
      <c r="L712" s="65"/>
    </row>
    <row r="713" spans="11:12" x14ac:dyDescent="0.35">
      <c r="K713" s="10"/>
      <c r="L713" s="65"/>
    </row>
    <row r="714" spans="11:12" x14ac:dyDescent="0.35">
      <c r="K714" s="10"/>
      <c r="L714" s="65"/>
    </row>
    <row r="715" spans="11:12" x14ac:dyDescent="0.35">
      <c r="K715" s="10"/>
      <c r="L715" s="65"/>
    </row>
    <row r="716" spans="11:12" x14ac:dyDescent="0.35">
      <c r="K716" s="10"/>
      <c r="L716" s="65"/>
    </row>
    <row r="717" spans="11:12" x14ac:dyDescent="0.35">
      <c r="K717" s="10"/>
      <c r="L717" s="65"/>
    </row>
    <row r="718" spans="11:12" x14ac:dyDescent="0.35">
      <c r="K718" s="10"/>
      <c r="L718" s="65"/>
    </row>
    <row r="719" spans="11:12" x14ac:dyDescent="0.35">
      <c r="K719" s="10"/>
      <c r="L719" s="65"/>
    </row>
    <row r="720" spans="11:12" x14ac:dyDescent="0.35">
      <c r="K720" s="10"/>
      <c r="L720" s="65"/>
    </row>
    <row r="721" spans="11:12" x14ac:dyDescent="0.35">
      <c r="K721" s="10"/>
      <c r="L721" s="65"/>
    </row>
    <row r="722" spans="11:12" x14ac:dyDescent="0.35">
      <c r="K722" s="10"/>
      <c r="L722" s="65"/>
    </row>
    <row r="723" spans="11:12" x14ac:dyDescent="0.35">
      <c r="K723" s="10"/>
      <c r="L723" s="65"/>
    </row>
    <row r="724" spans="11:12" x14ac:dyDescent="0.35">
      <c r="K724" s="10"/>
      <c r="L724" s="65"/>
    </row>
    <row r="725" spans="11:12" x14ac:dyDescent="0.35">
      <c r="K725" s="10"/>
      <c r="L725" s="65"/>
    </row>
    <row r="726" spans="11:12" x14ac:dyDescent="0.35">
      <c r="K726" s="10"/>
      <c r="L726" s="65"/>
    </row>
    <row r="727" spans="11:12" x14ac:dyDescent="0.35">
      <c r="K727" s="10"/>
      <c r="L727" s="65"/>
    </row>
    <row r="728" spans="11:12" x14ac:dyDescent="0.35">
      <c r="K728" s="10"/>
      <c r="L728" s="65"/>
    </row>
    <row r="729" spans="11:12" x14ac:dyDescent="0.35">
      <c r="K729" s="10"/>
      <c r="L729" s="65"/>
    </row>
    <row r="730" spans="11:12" x14ac:dyDescent="0.35">
      <c r="K730" s="10"/>
      <c r="L730" s="65"/>
    </row>
    <row r="731" spans="11:12" x14ac:dyDescent="0.35">
      <c r="K731" s="10"/>
      <c r="L731" s="65"/>
    </row>
    <row r="732" spans="11:12" x14ac:dyDescent="0.35">
      <c r="K732" s="10"/>
      <c r="L732" s="65"/>
    </row>
    <row r="733" spans="11:12" x14ac:dyDescent="0.35">
      <c r="K733" s="10"/>
      <c r="L733" s="65"/>
    </row>
    <row r="734" spans="11:12" x14ac:dyDescent="0.35">
      <c r="K734" s="10"/>
      <c r="L734" s="65"/>
    </row>
    <row r="735" spans="11:12" x14ac:dyDescent="0.35">
      <c r="K735" s="10"/>
      <c r="L735" s="65"/>
    </row>
    <row r="736" spans="11:12" x14ac:dyDescent="0.35">
      <c r="K736" s="10"/>
      <c r="L736" s="65"/>
    </row>
    <row r="737" spans="11:12" x14ac:dyDescent="0.35">
      <c r="K737" s="10"/>
      <c r="L737" s="65"/>
    </row>
    <row r="738" spans="11:12" x14ac:dyDescent="0.35">
      <c r="K738" s="10"/>
      <c r="L738" s="65"/>
    </row>
    <row r="739" spans="11:12" x14ac:dyDescent="0.35">
      <c r="K739" s="10"/>
      <c r="L739" s="65"/>
    </row>
    <row r="740" spans="11:12" x14ac:dyDescent="0.35">
      <c r="K740" s="10"/>
      <c r="L740" s="65"/>
    </row>
    <row r="741" spans="11:12" x14ac:dyDescent="0.35">
      <c r="K741" s="10"/>
      <c r="L741" s="65"/>
    </row>
    <row r="742" spans="11:12" x14ac:dyDescent="0.35">
      <c r="K742" s="10"/>
      <c r="L742" s="65"/>
    </row>
    <row r="743" spans="11:12" x14ac:dyDescent="0.35">
      <c r="K743" s="10"/>
      <c r="L743" s="65"/>
    </row>
    <row r="744" spans="11:12" x14ac:dyDescent="0.35">
      <c r="K744" s="10"/>
      <c r="L744" s="65"/>
    </row>
    <row r="745" spans="11:12" x14ac:dyDescent="0.35">
      <c r="K745" s="10"/>
      <c r="L745" s="65"/>
    </row>
    <row r="746" spans="11:12" x14ac:dyDescent="0.35">
      <c r="K746" s="10"/>
      <c r="L746" s="65"/>
    </row>
    <row r="747" spans="11:12" x14ac:dyDescent="0.35">
      <c r="K747" s="10"/>
      <c r="L747" s="65"/>
    </row>
    <row r="748" spans="11:12" x14ac:dyDescent="0.35">
      <c r="K748" s="10"/>
      <c r="L748" s="65"/>
    </row>
    <row r="749" spans="11:12" x14ac:dyDescent="0.35">
      <c r="K749" s="10"/>
      <c r="L749" s="65"/>
    </row>
    <row r="750" spans="11:12" x14ac:dyDescent="0.35">
      <c r="K750" s="10"/>
      <c r="L750" s="65"/>
    </row>
    <row r="751" spans="11:12" x14ac:dyDescent="0.35">
      <c r="K751" s="10"/>
      <c r="L751" s="65"/>
    </row>
    <row r="752" spans="11:12" x14ac:dyDescent="0.35">
      <c r="K752" s="10"/>
      <c r="L752" s="65"/>
    </row>
    <row r="753" spans="11:12" x14ac:dyDescent="0.35">
      <c r="K753" s="10"/>
      <c r="L753" s="65"/>
    </row>
    <row r="754" spans="11:12" x14ac:dyDescent="0.35">
      <c r="K754" s="10"/>
      <c r="L754" s="65"/>
    </row>
    <row r="755" spans="11:12" x14ac:dyDescent="0.35">
      <c r="K755" s="10"/>
      <c r="L755" s="65"/>
    </row>
    <row r="756" spans="11:12" x14ac:dyDescent="0.35">
      <c r="K756" s="10"/>
      <c r="L756" s="65"/>
    </row>
    <row r="757" spans="11:12" x14ac:dyDescent="0.35">
      <c r="K757" s="10"/>
      <c r="L757" s="65"/>
    </row>
    <row r="758" spans="11:12" x14ac:dyDescent="0.35">
      <c r="K758" s="10"/>
      <c r="L758" s="65"/>
    </row>
    <row r="759" spans="11:12" x14ac:dyDescent="0.35">
      <c r="K759" s="10"/>
      <c r="L759" s="65"/>
    </row>
    <row r="760" spans="11:12" x14ac:dyDescent="0.35">
      <c r="K760" s="10"/>
      <c r="L760" s="65"/>
    </row>
    <row r="761" spans="11:12" x14ac:dyDescent="0.35">
      <c r="K761" s="10"/>
      <c r="L761" s="65"/>
    </row>
    <row r="762" spans="11:12" x14ac:dyDescent="0.35">
      <c r="K762" s="10"/>
      <c r="L762" s="65"/>
    </row>
    <row r="763" spans="11:12" x14ac:dyDescent="0.35">
      <c r="K763" s="10"/>
      <c r="L763" s="65"/>
    </row>
    <row r="764" spans="11:12" x14ac:dyDescent="0.35">
      <c r="K764" s="10"/>
      <c r="L764" s="65"/>
    </row>
    <row r="765" spans="11:12" x14ac:dyDescent="0.35">
      <c r="K765" s="10"/>
      <c r="L765" s="65"/>
    </row>
    <row r="766" spans="11:12" x14ac:dyDescent="0.35">
      <c r="K766" s="10"/>
      <c r="L766" s="65"/>
    </row>
    <row r="767" spans="11:12" x14ac:dyDescent="0.35">
      <c r="K767" s="10"/>
      <c r="L767" s="65"/>
    </row>
    <row r="768" spans="11:12" x14ac:dyDescent="0.35">
      <c r="K768" s="10"/>
      <c r="L768" s="65"/>
    </row>
    <row r="769" spans="11:12" x14ac:dyDescent="0.35">
      <c r="K769" s="10"/>
      <c r="L769" s="65"/>
    </row>
    <row r="770" spans="11:12" x14ac:dyDescent="0.35">
      <c r="K770" s="10"/>
      <c r="L770" s="65"/>
    </row>
    <row r="771" spans="11:12" x14ac:dyDescent="0.35">
      <c r="K771" s="10"/>
      <c r="L771" s="65"/>
    </row>
    <row r="772" spans="11:12" x14ac:dyDescent="0.35">
      <c r="K772" s="10"/>
      <c r="L772" s="65"/>
    </row>
    <row r="773" spans="11:12" x14ac:dyDescent="0.35">
      <c r="K773" s="10"/>
      <c r="L773" s="65"/>
    </row>
    <row r="774" spans="11:12" x14ac:dyDescent="0.35">
      <c r="K774" s="10"/>
      <c r="L774" s="65"/>
    </row>
    <row r="775" spans="11:12" x14ac:dyDescent="0.35">
      <c r="K775" s="10"/>
      <c r="L775" s="65"/>
    </row>
    <row r="776" spans="11:12" x14ac:dyDescent="0.35">
      <c r="K776" s="10"/>
      <c r="L776" s="65"/>
    </row>
    <row r="777" spans="11:12" x14ac:dyDescent="0.35">
      <c r="K777" s="10"/>
      <c r="L777" s="65"/>
    </row>
    <row r="778" spans="11:12" x14ac:dyDescent="0.35">
      <c r="K778" s="10"/>
      <c r="L778" s="65"/>
    </row>
    <row r="779" spans="11:12" x14ac:dyDescent="0.35">
      <c r="K779" s="10"/>
      <c r="L779" s="65"/>
    </row>
    <row r="780" spans="11:12" x14ac:dyDescent="0.35">
      <c r="K780" s="10"/>
      <c r="L780" s="65"/>
    </row>
    <row r="781" spans="11:12" x14ac:dyDescent="0.35">
      <c r="K781" s="10"/>
      <c r="L781" s="65"/>
    </row>
    <row r="782" spans="11:12" x14ac:dyDescent="0.35">
      <c r="K782" s="10"/>
      <c r="L782" s="65"/>
    </row>
    <row r="783" spans="11:12" x14ac:dyDescent="0.35">
      <c r="K783" s="10"/>
      <c r="L783" s="65"/>
    </row>
    <row r="784" spans="11:12" x14ac:dyDescent="0.35">
      <c r="K784" s="10"/>
      <c r="L784" s="65"/>
    </row>
    <row r="785" spans="11:12" x14ac:dyDescent="0.35">
      <c r="K785" s="10"/>
      <c r="L785" s="65"/>
    </row>
    <row r="786" spans="11:12" x14ac:dyDescent="0.35">
      <c r="K786" s="10"/>
      <c r="L786" s="65"/>
    </row>
    <row r="787" spans="11:12" x14ac:dyDescent="0.35">
      <c r="K787" s="10"/>
      <c r="L787" s="65"/>
    </row>
    <row r="788" spans="11:12" x14ac:dyDescent="0.35">
      <c r="K788" s="10"/>
      <c r="L788" s="65"/>
    </row>
    <row r="789" spans="11:12" x14ac:dyDescent="0.35">
      <c r="K789" s="10"/>
      <c r="L789" s="65"/>
    </row>
    <row r="790" spans="11:12" x14ac:dyDescent="0.35">
      <c r="K790" s="10"/>
      <c r="L790" s="65"/>
    </row>
    <row r="791" spans="11:12" x14ac:dyDescent="0.35">
      <c r="K791" s="10"/>
      <c r="L791" s="65"/>
    </row>
    <row r="792" spans="11:12" x14ac:dyDescent="0.35">
      <c r="K792" s="10"/>
      <c r="L792" s="65"/>
    </row>
    <row r="793" spans="11:12" x14ac:dyDescent="0.35">
      <c r="K793" s="10"/>
      <c r="L793" s="65"/>
    </row>
    <row r="794" spans="11:12" x14ac:dyDescent="0.35">
      <c r="K794" s="10"/>
      <c r="L794" s="65"/>
    </row>
    <row r="795" spans="11:12" x14ac:dyDescent="0.35">
      <c r="K795" s="10"/>
      <c r="L795" s="65"/>
    </row>
    <row r="796" spans="11:12" x14ac:dyDescent="0.35">
      <c r="K796" s="10"/>
      <c r="L796" s="65"/>
    </row>
    <row r="797" spans="11:12" x14ac:dyDescent="0.35">
      <c r="K797" s="10"/>
      <c r="L797" s="65"/>
    </row>
    <row r="798" spans="11:12" x14ac:dyDescent="0.35">
      <c r="K798" s="10"/>
      <c r="L798" s="65"/>
    </row>
    <row r="799" spans="11:12" x14ac:dyDescent="0.35">
      <c r="K799" s="10"/>
      <c r="L799" s="65"/>
    </row>
    <row r="800" spans="11:12" x14ac:dyDescent="0.35">
      <c r="K800" s="10"/>
      <c r="L800" s="65"/>
    </row>
    <row r="801" spans="11:12" x14ac:dyDescent="0.35">
      <c r="K801" s="10"/>
      <c r="L801" s="65"/>
    </row>
    <row r="802" spans="11:12" x14ac:dyDescent="0.35">
      <c r="K802" s="10"/>
      <c r="L802" s="65"/>
    </row>
    <row r="803" spans="11:12" x14ac:dyDescent="0.35">
      <c r="K803" s="10"/>
      <c r="L803" s="65"/>
    </row>
    <row r="804" spans="11:12" x14ac:dyDescent="0.35">
      <c r="K804" s="10"/>
      <c r="L804" s="65"/>
    </row>
    <row r="805" spans="11:12" x14ac:dyDescent="0.35">
      <c r="K805" s="10"/>
      <c r="L805" s="65"/>
    </row>
    <row r="806" spans="11:12" x14ac:dyDescent="0.35">
      <c r="K806" s="10"/>
      <c r="L806" s="65"/>
    </row>
    <row r="807" spans="11:12" x14ac:dyDescent="0.35">
      <c r="K807" s="10"/>
      <c r="L807" s="65"/>
    </row>
    <row r="808" spans="11:12" x14ac:dyDescent="0.35">
      <c r="K808" s="10"/>
      <c r="L808" s="65"/>
    </row>
    <row r="809" spans="11:12" x14ac:dyDescent="0.35">
      <c r="K809" s="10"/>
      <c r="L809" s="65"/>
    </row>
    <row r="810" spans="11:12" x14ac:dyDescent="0.35">
      <c r="K810" s="10"/>
      <c r="L810" s="65"/>
    </row>
    <row r="811" spans="11:12" x14ac:dyDescent="0.35">
      <c r="K811" s="10"/>
      <c r="L811" s="65"/>
    </row>
    <row r="812" spans="11:12" x14ac:dyDescent="0.35">
      <c r="K812" s="10"/>
      <c r="L812" s="65"/>
    </row>
    <row r="813" spans="11:12" x14ac:dyDescent="0.35">
      <c r="K813" s="10"/>
      <c r="L813" s="65"/>
    </row>
    <row r="814" spans="11:12" x14ac:dyDescent="0.35">
      <c r="K814" s="10"/>
      <c r="L814" s="65"/>
    </row>
    <row r="815" spans="11:12" x14ac:dyDescent="0.35">
      <c r="K815" s="10"/>
      <c r="L815" s="65"/>
    </row>
    <row r="816" spans="11:12" x14ac:dyDescent="0.35">
      <c r="K816" s="10"/>
      <c r="L816" s="65"/>
    </row>
    <row r="817" spans="11:12" x14ac:dyDescent="0.35">
      <c r="K817" s="10"/>
      <c r="L817" s="65"/>
    </row>
    <row r="818" spans="11:12" x14ac:dyDescent="0.35">
      <c r="K818" s="10"/>
      <c r="L818" s="65"/>
    </row>
    <row r="819" spans="11:12" x14ac:dyDescent="0.35">
      <c r="K819" s="10"/>
      <c r="L819" s="65"/>
    </row>
    <row r="820" spans="11:12" x14ac:dyDescent="0.35">
      <c r="K820" s="10"/>
      <c r="L820" s="65"/>
    </row>
    <row r="821" spans="11:12" x14ac:dyDescent="0.35">
      <c r="K821" s="10"/>
      <c r="L821" s="65"/>
    </row>
    <row r="822" spans="11:12" x14ac:dyDescent="0.35">
      <c r="K822" s="10"/>
      <c r="L822" s="65"/>
    </row>
    <row r="823" spans="11:12" x14ac:dyDescent="0.35">
      <c r="K823" s="10"/>
      <c r="L823" s="65"/>
    </row>
    <row r="824" spans="11:12" x14ac:dyDescent="0.35">
      <c r="K824" s="10"/>
      <c r="L824" s="65"/>
    </row>
    <row r="825" spans="11:12" x14ac:dyDescent="0.35">
      <c r="K825" s="10"/>
      <c r="L825" s="65"/>
    </row>
    <row r="826" spans="11:12" x14ac:dyDescent="0.35">
      <c r="K826" s="10"/>
      <c r="L826" s="65"/>
    </row>
    <row r="827" spans="11:12" x14ac:dyDescent="0.35">
      <c r="K827" s="10"/>
      <c r="L827" s="65"/>
    </row>
    <row r="828" spans="11:12" x14ac:dyDescent="0.35">
      <c r="K828" s="10"/>
      <c r="L828" s="65"/>
    </row>
    <row r="829" spans="11:12" x14ac:dyDescent="0.35">
      <c r="K829" s="10"/>
      <c r="L829" s="65"/>
    </row>
    <row r="830" spans="11:12" x14ac:dyDescent="0.35">
      <c r="K830" s="10"/>
      <c r="L830" s="65"/>
    </row>
    <row r="831" spans="11:12" x14ac:dyDescent="0.35">
      <c r="K831" s="10"/>
      <c r="L831" s="65"/>
    </row>
    <row r="832" spans="11:12" x14ac:dyDescent="0.35">
      <c r="K832" s="10"/>
      <c r="L832" s="65"/>
    </row>
    <row r="833" spans="11:12" x14ac:dyDescent="0.35">
      <c r="K833" s="10"/>
      <c r="L833" s="65"/>
    </row>
    <row r="834" spans="11:12" x14ac:dyDescent="0.35">
      <c r="K834" s="10"/>
      <c r="L834" s="65"/>
    </row>
    <row r="835" spans="11:12" x14ac:dyDescent="0.35">
      <c r="K835" s="10"/>
      <c r="L835" s="65"/>
    </row>
    <row r="836" spans="11:12" x14ac:dyDescent="0.35">
      <c r="K836" s="10"/>
      <c r="L836" s="65"/>
    </row>
    <row r="837" spans="11:12" x14ac:dyDescent="0.35">
      <c r="K837" s="10"/>
      <c r="L837" s="65"/>
    </row>
    <row r="838" spans="11:12" x14ac:dyDescent="0.35">
      <c r="K838" s="10"/>
      <c r="L838" s="65"/>
    </row>
    <row r="839" spans="11:12" x14ac:dyDescent="0.35">
      <c r="K839" s="10"/>
      <c r="L839" s="65"/>
    </row>
    <row r="840" spans="11:12" x14ac:dyDescent="0.35">
      <c r="K840" s="10"/>
      <c r="L840" s="65"/>
    </row>
    <row r="841" spans="11:12" x14ac:dyDescent="0.35">
      <c r="K841" s="10"/>
      <c r="L841" s="65"/>
    </row>
    <row r="842" spans="11:12" x14ac:dyDescent="0.35">
      <c r="K842" s="10"/>
      <c r="L842" s="65"/>
    </row>
    <row r="843" spans="11:12" x14ac:dyDescent="0.35">
      <c r="K843" s="10"/>
      <c r="L843" s="65"/>
    </row>
    <row r="844" spans="11:12" x14ac:dyDescent="0.35">
      <c r="K844" s="10"/>
      <c r="L844" s="65"/>
    </row>
    <row r="845" spans="11:12" x14ac:dyDescent="0.35">
      <c r="K845" s="10"/>
      <c r="L845" s="65"/>
    </row>
    <row r="846" spans="11:12" x14ac:dyDescent="0.35">
      <c r="K846" s="10"/>
      <c r="L846" s="65"/>
    </row>
    <row r="847" spans="11:12" x14ac:dyDescent="0.35">
      <c r="K847" s="10"/>
      <c r="L847" s="65"/>
    </row>
    <row r="848" spans="11:12" x14ac:dyDescent="0.35">
      <c r="K848" s="10"/>
      <c r="L848" s="65"/>
    </row>
    <row r="849" spans="11:12" x14ac:dyDescent="0.35">
      <c r="K849" s="10"/>
      <c r="L849" s="65"/>
    </row>
    <row r="850" spans="11:12" x14ac:dyDescent="0.35">
      <c r="K850" s="10"/>
      <c r="L850" s="65"/>
    </row>
    <row r="851" spans="11:12" x14ac:dyDescent="0.35">
      <c r="K851" s="10"/>
      <c r="L851" s="65"/>
    </row>
    <row r="852" spans="11:12" x14ac:dyDescent="0.35">
      <c r="K852" s="10"/>
      <c r="L852" s="65"/>
    </row>
    <row r="853" spans="11:12" x14ac:dyDescent="0.35">
      <c r="K853" s="10"/>
      <c r="L853" s="65"/>
    </row>
    <row r="854" spans="11:12" x14ac:dyDescent="0.35">
      <c r="K854" s="10"/>
      <c r="L854" s="65"/>
    </row>
    <row r="855" spans="11:12" x14ac:dyDescent="0.35">
      <c r="K855" s="10"/>
      <c r="L855" s="65"/>
    </row>
    <row r="856" spans="11:12" x14ac:dyDescent="0.35">
      <c r="K856" s="10"/>
      <c r="L856" s="65"/>
    </row>
    <row r="857" spans="11:12" x14ac:dyDescent="0.35">
      <c r="K857" s="10"/>
      <c r="L857" s="65"/>
    </row>
    <row r="858" spans="11:12" x14ac:dyDescent="0.35">
      <c r="K858" s="10"/>
      <c r="L858" s="65"/>
    </row>
    <row r="859" spans="11:12" x14ac:dyDescent="0.35">
      <c r="K859" s="10"/>
      <c r="L859" s="65"/>
    </row>
    <row r="860" spans="11:12" x14ac:dyDescent="0.35">
      <c r="K860" s="10"/>
      <c r="L860" s="65"/>
    </row>
    <row r="861" spans="11:12" x14ac:dyDescent="0.35">
      <c r="K861" s="10"/>
      <c r="L861" s="65"/>
    </row>
    <row r="862" spans="11:12" x14ac:dyDescent="0.35">
      <c r="K862" s="10"/>
      <c r="L862" s="65"/>
    </row>
    <row r="863" spans="11:12" x14ac:dyDescent="0.35">
      <c r="K863" s="10"/>
      <c r="L863" s="65"/>
    </row>
    <row r="864" spans="11:12" x14ac:dyDescent="0.35">
      <c r="K864" s="10"/>
      <c r="L864" s="65"/>
    </row>
    <row r="865" spans="11:12" x14ac:dyDescent="0.35">
      <c r="K865" s="10"/>
      <c r="L865" s="65"/>
    </row>
    <row r="866" spans="11:12" x14ac:dyDescent="0.35">
      <c r="K866" s="10"/>
      <c r="L866" s="65"/>
    </row>
    <row r="867" spans="11:12" x14ac:dyDescent="0.35">
      <c r="K867" s="10"/>
      <c r="L867" s="65"/>
    </row>
    <row r="868" spans="11:12" x14ac:dyDescent="0.35">
      <c r="K868" s="10"/>
      <c r="L868" s="65"/>
    </row>
    <row r="869" spans="11:12" x14ac:dyDescent="0.35">
      <c r="K869" s="10"/>
      <c r="L869" s="65"/>
    </row>
    <row r="870" spans="11:12" x14ac:dyDescent="0.35">
      <c r="K870" s="10"/>
      <c r="L870" s="65"/>
    </row>
    <row r="871" spans="11:12" x14ac:dyDescent="0.35">
      <c r="K871" s="10"/>
      <c r="L871" s="65"/>
    </row>
    <row r="872" spans="11:12" x14ac:dyDescent="0.35">
      <c r="K872" s="10"/>
      <c r="L872" s="65"/>
    </row>
    <row r="873" spans="11:12" x14ac:dyDescent="0.35">
      <c r="K873" s="10"/>
      <c r="L873" s="65"/>
    </row>
    <row r="874" spans="11:12" x14ac:dyDescent="0.35">
      <c r="K874" s="10"/>
      <c r="L874" s="65"/>
    </row>
    <row r="875" spans="11:12" x14ac:dyDescent="0.35">
      <c r="K875" s="10"/>
      <c r="L875" s="65"/>
    </row>
    <row r="876" spans="11:12" x14ac:dyDescent="0.35">
      <c r="K876" s="10"/>
      <c r="L876" s="65"/>
    </row>
    <row r="877" spans="11:12" x14ac:dyDescent="0.35">
      <c r="K877" s="10"/>
      <c r="L877" s="65"/>
    </row>
    <row r="878" spans="11:12" x14ac:dyDescent="0.35">
      <c r="K878" s="10"/>
      <c r="L878" s="65"/>
    </row>
    <row r="879" spans="11:12" x14ac:dyDescent="0.35">
      <c r="K879" s="10"/>
      <c r="L879" s="65"/>
    </row>
    <row r="880" spans="11:12" x14ac:dyDescent="0.35">
      <c r="K880" s="10"/>
      <c r="L880" s="65"/>
    </row>
    <row r="881" spans="11:12" x14ac:dyDescent="0.35">
      <c r="K881" s="10"/>
      <c r="L881" s="65"/>
    </row>
    <row r="882" spans="11:12" x14ac:dyDescent="0.35">
      <c r="K882" s="10"/>
      <c r="L882" s="65"/>
    </row>
    <row r="883" spans="11:12" x14ac:dyDescent="0.35">
      <c r="K883" s="10"/>
      <c r="L883" s="65"/>
    </row>
    <row r="884" spans="11:12" x14ac:dyDescent="0.35">
      <c r="K884" s="10"/>
      <c r="L884" s="65"/>
    </row>
    <row r="885" spans="11:12" x14ac:dyDescent="0.35">
      <c r="K885" s="10"/>
      <c r="L885" s="65"/>
    </row>
    <row r="886" spans="11:12" x14ac:dyDescent="0.35">
      <c r="K886" s="10"/>
      <c r="L886" s="65"/>
    </row>
    <row r="887" spans="11:12" x14ac:dyDescent="0.35">
      <c r="K887" s="10"/>
      <c r="L887" s="65"/>
    </row>
    <row r="888" spans="11:12" x14ac:dyDescent="0.35">
      <c r="K888" s="10"/>
      <c r="L888" s="65"/>
    </row>
    <row r="889" spans="11:12" x14ac:dyDescent="0.35">
      <c r="K889" s="10"/>
      <c r="L889" s="65"/>
    </row>
    <row r="890" spans="11:12" x14ac:dyDescent="0.35">
      <c r="K890" s="10"/>
      <c r="L890" s="65"/>
    </row>
    <row r="891" spans="11:12" x14ac:dyDescent="0.35">
      <c r="K891" s="10"/>
      <c r="L891" s="65"/>
    </row>
    <row r="892" spans="11:12" x14ac:dyDescent="0.35">
      <c r="K892" s="10"/>
      <c r="L892" s="65"/>
    </row>
    <row r="893" spans="11:12" x14ac:dyDescent="0.35">
      <c r="K893" s="10"/>
      <c r="L893" s="65"/>
    </row>
    <row r="894" spans="11:12" x14ac:dyDescent="0.35">
      <c r="K894" s="10"/>
      <c r="L894" s="65"/>
    </row>
    <row r="895" spans="11:12" x14ac:dyDescent="0.35">
      <c r="K895" s="10"/>
      <c r="L895" s="65"/>
    </row>
    <row r="896" spans="11:12" x14ac:dyDescent="0.35">
      <c r="K896" s="10"/>
      <c r="L896" s="65"/>
    </row>
    <row r="897" spans="11:12" x14ac:dyDescent="0.35">
      <c r="K897" s="10"/>
      <c r="L897" s="65"/>
    </row>
    <row r="898" spans="11:12" x14ac:dyDescent="0.35">
      <c r="K898" s="10"/>
      <c r="L898" s="65"/>
    </row>
    <row r="899" spans="11:12" x14ac:dyDescent="0.35">
      <c r="K899" s="10"/>
      <c r="L899" s="65"/>
    </row>
    <row r="900" spans="11:12" x14ac:dyDescent="0.35">
      <c r="K900" s="10"/>
      <c r="L900" s="65"/>
    </row>
    <row r="901" spans="11:12" x14ac:dyDescent="0.35">
      <c r="K901" s="10"/>
      <c r="L901" s="65"/>
    </row>
    <row r="902" spans="11:12" x14ac:dyDescent="0.35">
      <c r="K902" s="10"/>
      <c r="L902" s="65"/>
    </row>
    <row r="903" spans="11:12" x14ac:dyDescent="0.35">
      <c r="K903" s="10"/>
      <c r="L903" s="65"/>
    </row>
    <row r="904" spans="11:12" x14ac:dyDescent="0.35">
      <c r="K904" s="10"/>
      <c r="L904" s="65"/>
    </row>
    <row r="905" spans="11:12" x14ac:dyDescent="0.35">
      <c r="K905" s="10"/>
      <c r="L905" s="65"/>
    </row>
    <row r="906" spans="11:12" x14ac:dyDescent="0.35">
      <c r="K906" s="10"/>
      <c r="L906" s="65"/>
    </row>
    <row r="907" spans="11:12" x14ac:dyDescent="0.35">
      <c r="K907" s="10"/>
      <c r="L907" s="65"/>
    </row>
    <row r="908" spans="11:12" x14ac:dyDescent="0.35">
      <c r="K908" s="10"/>
      <c r="L908" s="65"/>
    </row>
    <row r="909" spans="11:12" x14ac:dyDescent="0.35">
      <c r="K909" s="10"/>
      <c r="L909" s="65"/>
    </row>
    <row r="910" spans="11:12" x14ac:dyDescent="0.35">
      <c r="K910" s="10"/>
      <c r="L910" s="65"/>
    </row>
    <row r="911" spans="11:12" x14ac:dyDescent="0.35">
      <c r="K911" s="10"/>
      <c r="L911" s="65"/>
    </row>
    <row r="912" spans="11:12" x14ac:dyDescent="0.35">
      <c r="K912" s="10"/>
      <c r="L912" s="65"/>
    </row>
    <row r="913" spans="11:12" x14ac:dyDescent="0.35">
      <c r="K913" s="10"/>
      <c r="L913" s="65"/>
    </row>
    <row r="914" spans="11:12" x14ac:dyDescent="0.35">
      <c r="K914" s="10"/>
      <c r="L914" s="65"/>
    </row>
    <row r="915" spans="11:12" x14ac:dyDescent="0.35">
      <c r="K915" s="10"/>
      <c r="L915" s="65"/>
    </row>
    <row r="916" spans="11:12" x14ac:dyDescent="0.35">
      <c r="K916" s="10"/>
      <c r="L916" s="65"/>
    </row>
    <row r="917" spans="11:12" x14ac:dyDescent="0.35">
      <c r="K917" s="10"/>
      <c r="L917" s="65"/>
    </row>
    <row r="918" spans="11:12" x14ac:dyDescent="0.35">
      <c r="K918" s="10"/>
      <c r="L918" s="65"/>
    </row>
    <row r="919" spans="11:12" x14ac:dyDescent="0.35">
      <c r="K919" s="10"/>
      <c r="L919" s="65"/>
    </row>
    <row r="920" spans="11:12" x14ac:dyDescent="0.35">
      <c r="K920" s="10"/>
      <c r="L920" s="65"/>
    </row>
    <row r="921" spans="11:12" x14ac:dyDescent="0.35">
      <c r="K921" s="10"/>
      <c r="L921" s="65"/>
    </row>
    <row r="922" spans="11:12" x14ac:dyDescent="0.35">
      <c r="K922" s="10"/>
      <c r="L922" s="65"/>
    </row>
    <row r="923" spans="11:12" x14ac:dyDescent="0.35">
      <c r="K923" s="10"/>
      <c r="L923" s="65"/>
    </row>
    <row r="924" spans="11:12" x14ac:dyDescent="0.35">
      <c r="K924" s="10"/>
      <c r="L924" s="65"/>
    </row>
    <row r="925" spans="11:12" x14ac:dyDescent="0.35">
      <c r="K925" s="10"/>
      <c r="L925" s="65"/>
    </row>
    <row r="926" spans="11:12" x14ac:dyDescent="0.35">
      <c r="K926" s="10"/>
      <c r="L926" s="65"/>
    </row>
    <row r="927" spans="11:12" x14ac:dyDescent="0.35">
      <c r="L927" s="65"/>
    </row>
    <row r="928" spans="11:12" x14ac:dyDescent="0.35">
      <c r="L928" s="65"/>
    </row>
  </sheetData>
  <mergeCells count="1">
    <mergeCell ref="I7:J7"/>
  </mergeCells>
  <dataValidations count="5">
    <dataValidation type="list" allowBlank="1" showInputMessage="1" showErrorMessage="1" sqref="C7 C11:C12 C15">
      <formula1>$O$4:$O$6</formula1>
    </dataValidation>
    <dataValidation type="list" allowBlank="1" showInputMessage="1" showErrorMessage="1" sqref="C8 C10">
      <formula1>$O$4:$O$5</formula1>
    </dataValidation>
    <dataValidation type="list" allowBlank="1" showInputMessage="1" showErrorMessage="1" sqref="C14">
      <formula1>$P$4:$P$22</formula1>
    </dataValidation>
    <dataValidation type="list" allowBlank="1" showInputMessage="1" showErrorMessage="1" sqref="C13">
      <formula1>$P$1:$P$22</formula1>
    </dataValidation>
    <dataValidation type="list" allowBlank="1" showInputMessage="1" showErrorMessage="1" sqref="C9 C16:C17">
      <formula1>$Q$4:$Q$5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W230"/>
  <sheetViews>
    <sheetView zoomScale="70" zoomScaleNormal="70" workbookViewId="0">
      <pane xSplit="38500" topLeftCell="BM1"/>
      <selection activeCell="BG25" sqref="BG25"/>
      <selection pane="topRight" activeCell="BM22" sqref="BM22"/>
    </sheetView>
  </sheetViews>
  <sheetFormatPr defaultRowHeight="14.5" x14ac:dyDescent="0.35"/>
  <cols>
    <col min="1" max="1" width="27.90625" bestFit="1" customWidth="1"/>
    <col min="2" max="2" width="9.08984375" bestFit="1" customWidth="1"/>
    <col min="3" max="3" width="9.08984375" style="38" bestFit="1" customWidth="1"/>
    <col min="4" max="8" width="4.54296875" style="38" bestFit="1" customWidth="1"/>
    <col min="9" max="10" width="6.36328125" style="38" bestFit="1" customWidth="1"/>
    <col min="11" max="11" width="4.54296875" style="38" bestFit="1" customWidth="1"/>
    <col min="12" max="12" width="4.54296875" bestFit="1" customWidth="1"/>
    <col min="13" max="14" width="4.54296875" style="44" bestFit="1" customWidth="1"/>
    <col min="15" max="15" width="40.6328125" customWidth="1"/>
    <col min="16" max="16" width="3.6328125" style="18" bestFit="1" customWidth="1"/>
    <col min="17" max="24" width="3.6328125" style="16" bestFit="1" customWidth="1"/>
    <col min="25" max="26" width="3.6328125" style="16" customWidth="1"/>
    <col min="27" max="27" width="3.6328125" style="15" bestFit="1" customWidth="1"/>
    <col min="28" max="35" width="3.6328125" style="13" bestFit="1" customWidth="1"/>
    <col min="36" max="37" width="3.6328125" style="13" customWidth="1"/>
    <col min="38" max="46" width="2.453125" style="19" bestFit="1" customWidth="1"/>
    <col min="47" max="48" width="2.453125" style="19" customWidth="1"/>
    <col min="49" max="50" width="2.453125" style="13" bestFit="1" customWidth="1"/>
    <col min="51" max="52" width="3.6328125" style="7" bestFit="1" customWidth="1"/>
    <col min="53" max="53" width="2.08984375" style="7" customWidth="1"/>
    <col min="54" max="54" width="3.90625" style="7" bestFit="1" customWidth="1"/>
    <col min="55" max="55" width="2.08984375" style="7" customWidth="1"/>
    <col min="56" max="56" width="3.6328125" style="7" bestFit="1" customWidth="1"/>
    <col min="57" max="58" width="2.08984375" style="7" customWidth="1"/>
    <col min="59" max="59" width="3.6328125" style="7" bestFit="1" customWidth="1"/>
    <col min="60" max="61" width="3.6328125" style="7" customWidth="1"/>
    <col min="62" max="62" width="3.6328125" style="6" bestFit="1" customWidth="1"/>
    <col min="63" max="63" width="3.6328125" style="5" bestFit="1" customWidth="1"/>
    <col min="64" max="66" width="2.6328125" style="5" customWidth="1"/>
    <col min="67" max="67" width="3.6328125" style="5" bestFit="1" customWidth="1"/>
    <col min="68" max="69" width="2.6328125" style="5" customWidth="1"/>
    <col min="70" max="70" width="3.6328125" style="5" bestFit="1" customWidth="1"/>
    <col min="71" max="72" width="3.6328125" style="5" customWidth="1"/>
    <col min="73" max="73" width="3.6328125" style="16" bestFit="1" customWidth="1"/>
    <col min="74" max="75" width="6.36328125" style="55" bestFit="1" customWidth="1"/>
    <col min="76" max="76" width="3" bestFit="1" customWidth="1"/>
    <col min="77" max="77" width="21.6328125" bestFit="1" customWidth="1"/>
  </cols>
  <sheetData>
    <row r="1" spans="1:75" ht="75.75" customHeight="1" thickBot="1" x14ac:dyDescent="0.5">
      <c r="A1" s="57" t="s">
        <v>1</v>
      </c>
      <c r="B1" s="58" t="s">
        <v>39</v>
      </c>
      <c r="C1" s="57" t="s">
        <v>40</v>
      </c>
      <c r="D1" s="57" t="s">
        <v>0</v>
      </c>
      <c r="E1" s="57" t="s">
        <v>5</v>
      </c>
      <c r="F1" s="57" t="s">
        <v>8</v>
      </c>
      <c r="G1" s="57" t="s">
        <v>54</v>
      </c>
      <c r="H1" s="57" t="s">
        <v>41</v>
      </c>
      <c r="I1" s="58" t="s">
        <v>38</v>
      </c>
      <c r="J1" s="57" t="s">
        <v>30</v>
      </c>
      <c r="K1" s="57" t="s">
        <v>18</v>
      </c>
      <c r="L1" s="57" t="s">
        <v>23</v>
      </c>
      <c r="M1" s="57" t="s">
        <v>141</v>
      </c>
      <c r="N1" s="57" t="s">
        <v>137</v>
      </c>
      <c r="O1" s="57" t="s">
        <v>19</v>
      </c>
      <c r="P1" s="99" t="s">
        <v>143</v>
      </c>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1"/>
      <c r="BV1" s="52">
        <f>MIN(BV2:BV204)</f>
        <v>0</v>
      </c>
      <c r="BW1" s="53">
        <f>MAX(BW2:BW94)</f>
        <v>0</v>
      </c>
    </row>
    <row r="2" spans="1:75" ht="15.65" x14ac:dyDescent="0.3">
      <c r="A2" s="39" t="str">
        <f>IF(Input!B5="","",Input!B5)</f>
        <v xml:space="preserve">Aiyar et al. (2014a) </v>
      </c>
      <c r="B2" s="59">
        <f>Input!E5</f>
        <v>1.0464372558992574E-2</v>
      </c>
      <c r="C2" s="59">
        <f>Input!F5</f>
        <v>1.7592964741173445E-2</v>
      </c>
      <c r="D2" s="36">
        <f>Input!G5</f>
        <v>1</v>
      </c>
      <c r="E2" s="36">
        <f>Input!H5</f>
        <v>1</v>
      </c>
      <c r="F2" s="36">
        <f>Input!I5</f>
        <v>2</v>
      </c>
      <c r="G2" s="36">
        <f>Input!J5</f>
        <v>3</v>
      </c>
      <c r="H2" s="36">
        <f>Input!K5</f>
        <v>3</v>
      </c>
      <c r="I2" s="60">
        <f>_xlfn.NUMBERVALUE(LEFT(Input!L5,4))</f>
        <v>1998</v>
      </c>
      <c r="J2" s="36">
        <f>_xlfn.NUMBERVALUE(LEFT(Input!M5,4))</f>
        <v>2007</v>
      </c>
      <c r="K2" s="36">
        <f>Input!N5</f>
        <v>1</v>
      </c>
      <c r="L2" s="36">
        <f>Input!O5</f>
        <v>2</v>
      </c>
      <c r="M2" s="44">
        <f>Input!P5</f>
        <v>1</v>
      </c>
      <c r="N2" s="44">
        <f>Input!Q5</f>
        <v>1</v>
      </c>
      <c r="O2" s="44" t="str">
        <f>Input!R5</f>
        <v xml:space="preserve">Indirectly calculated. 100bps KR increase generates </v>
      </c>
      <c r="P2" s="17">
        <f>ROWS(D$2:D2)</f>
        <v>1</v>
      </c>
      <c r="Q2" s="17">
        <f>ROWS(E$2:E2)</f>
        <v>1</v>
      </c>
      <c r="R2" s="17">
        <f>ROWS(F$2:F2)</f>
        <v>1</v>
      </c>
      <c r="S2" s="17">
        <f>ROWS(G$2:G2)</f>
        <v>1</v>
      </c>
      <c r="T2" s="17">
        <f>ROWS(H$2:H2)</f>
        <v>1</v>
      </c>
      <c r="U2" s="17">
        <f>ROWS(I$2:I2)</f>
        <v>1</v>
      </c>
      <c r="V2" s="17">
        <f>ROWS(J$2:J2)</f>
        <v>1</v>
      </c>
      <c r="W2" s="17">
        <f>ROWS(K$2:K2)</f>
        <v>1</v>
      </c>
      <c r="X2" s="17">
        <f>ROWS(L$2:L2)</f>
        <v>1</v>
      </c>
      <c r="Y2" s="17">
        <f>ROWS(M$2:M2)</f>
        <v>1</v>
      </c>
      <c r="Z2" s="17">
        <f>ROWS(N$2:N2)</f>
        <v>1</v>
      </c>
      <c r="AA2" s="14" t="str">
        <f>IF(D2=Output!$C$7,P2,"")</f>
        <v/>
      </c>
      <c r="AB2" s="14" t="str">
        <f>IF(E2=Output!$C$9,Q2,"")</f>
        <v/>
      </c>
      <c r="AC2" s="14" t="str">
        <f>IF(F2=Output!$C$10,R2,"")</f>
        <v/>
      </c>
      <c r="AD2" s="14" t="str">
        <f>IF(G2=Output!$C$11,S2,"")</f>
        <v/>
      </c>
      <c r="AE2" s="14" t="str">
        <f>IF(H2=Output!$C$12,T2,"")</f>
        <v/>
      </c>
      <c r="AF2" s="14" t="str">
        <f>IF(Output!$C$13="","",IF(I2&gt;=Output!$C$13,U2,""))</f>
        <v/>
      </c>
      <c r="AG2" s="14" t="str">
        <f>IF(J2&lt;=Output!$C$14,V2,"")</f>
        <v/>
      </c>
      <c r="AH2" s="14" t="str">
        <f>IF(K2=Output!$C$15,W2,"")</f>
        <v/>
      </c>
      <c r="AI2" s="14" t="str">
        <f>IF(L2=Output!$C$8,X2,"")</f>
        <v/>
      </c>
      <c r="AJ2" s="14" t="str">
        <f>IF(M2=Output!$C$16,Y2,"")</f>
        <v/>
      </c>
      <c r="AK2" s="14" t="str">
        <f>IF(N2=Output!$C$17,Z2,"")</f>
        <v/>
      </c>
      <c r="AL2" s="20">
        <f>IF(Output!$C$7="",0,1)</f>
        <v>0</v>
      </c>
      <c r="AM2" s="20">
        <f>IF(Output!$C$9="",0,1)</f>
        <v>0</v>
      </c>
      <c r="AN2" s="20">
        <f>IF(Output!$C$10="",0,1)</f>
        <v>0</v>
      </c>
      <c r="AO2" s="20">
        <f>IF(Output!$C$11="",0,1)</f>
        <v>0</v>
      </c>
      <c r="AP2" s="20">
        <f>IF(Output!$C$12="",0,1)</f>
        <v>0</v>
      </c>
      <c r="AQ2" s="20">
        <f>IF(Output!$C$13="",0,1)</f>
        <v>0</v>
      </c>
      <c r="AR2" s="20">
        <f>IF(Output!$C$14="",0,1)</f>
        <v>0</v>
      </c>
      <c r="AS2" s="20">
        <f>IF(Output!$C$15="",0,1)</f>
        <v>0</v>
      </c>
      <c r="AT2" s="20">
        <f>IF(Output!$C$8="",0,1)</f>
        <v>0</v>
      </c>
      <c r="AU2" s="20">
        <f>IF(Output!$C$16="",0,1)</f>
        <v>0</v>
      </c>
      <c r="AV2" s="20">
        <f>IF(Output!$C$17="",0,1)</f>
        <v>0</v>
      </c>
      <c r="AW2" s="14">
        <f>COUNT(AA2:AK2)</f>
        <v>0</v>
      </c>
      <c r="AX2" s="14">
        <f>COUNTIF(AL2:AV2,"=1")</f>
        <v>0</v>
      </c>
      <c r="AY2" s="11" t="str">
        <f t="shared" ref="AY2:BG2" si="0">IF($AX2=$AW2,AA2,"")</f>
        <v/>
      </c>
      <c r="AZ2" s="11" t="str">
        <f t="shared" si="0"/>
        <v/>
      </c>
      <c r="BA2" s="11" t="str">
        <f t="shared" si="0"/>
        <v/>
      </c>
      <c r="BB2" s="11" t="str">
        <f t="shared" si="0"/>
        <v/>
      </c>
      <c r="BC2" s="11" t="str">
        <f t="shared" si="0"/>
        <v/>
      </c>
      <c r="BD2" s="11" t="str">
        <f t="shared" si="0"/>
        <v/>
      </c>
      <c r="BE2" s="11" t="str">
        <f t="shared" si="0"/>
        <v/>
      </c>
      <c r="BF2" s="11" t="str">
        <f t="shared" si="0"/>
        <v/>
      </c>
      <c r="BG2" s="11" t="str">
        <f t="shared" si="0"/>
        <v/>
      </c>
      <c r="BH2" s="11"/>
      <c r="BI2" s="11"/>
      <c r="BJ2" s="12" t="str">
        <f t="shared" ref="BJ2:BR2" si="1">IFERROR(SMALL(AY$2:AY$998,P2),"")</f>
        <v/>
      </c>
      <c r="BK2" s="12" t="str">
        <f t="shared" si="1"/>
        <v/>
      </c>
      <c r="BL2" s="12" t="str">
        <f t="shared" si="1"/>
        <v/>
      </c>
      <c r="BM2" s="12" t="str">
        <f t="shared" si="1"/>
        <v/>
      </c>
      <c r="BN2" s="12" t="str">
        <f t="shared" si="1"/>
        <v/>
      </c>
      <c r="BO2" s="12" t="str">
        <f t="shared" si="1"/>
        <v/>
      </c>
      <c r="BP2" s="12" t="str">
        <f t="shared" si="1"/>
        <v/>
      </c>
      <c r="BQ2" s="12" t="str">
        <f t="shared" si="1"/>
        <v/>
      </c>
      <c r="BR2" s="12" t="str">
        <f t="shared" si="1"/>
        <v/>
      </c>
      <c r="BS2" s="12" t="str">
        <f t="shared" ref="BS2:BT2" si="2">IFERROR(SMALL(BH$2:BH$998,Y2),"")</f>
        <v/>
      </c>
      <c r="BT2" s="12" t="str">
        <f t="shared" si="2"/>
        <v/>
      </c>
      <c r="BU2" s="17" t="str">
        <f>IF(MIN(BJ2:BT2)=0,"",MIN(BJ2:BT2))</f>
        <v/>
      </c>
      <c r="BV2" s="54" t="str">
        <f>IF($AY2="",IF($AZ2="",IF($BA2="",IF($BC2="",IF($BD2="",IF($BE2="",IF($BF2="",IF($BE2="",IF($BG2="",IF($BB2="",IF($BH2="",IF($BI2="","",B2),B2),B2),B2),B2),B2),B2),B2),B2),B2),B2),B2)</f>
        <v/>
      </c>
      <c r="BW2" s="54" t="str">
        <f>IF($AY2="",IF($AZ2="",IF($BA2="",IF($BC2="",IF($BD2="",IF($BE2="",IF($BF2="",IF($BE2="",IF($BG2="",IF($BB2="",IF($BH2="",IF($BI2="","",C2),C2),C2),C2),C2),C2),C2),C2),C2),C2),C2),C2)</f>
        <v/>
      </c>
    </row>
    <row r="3" spans="1:75" ht="15.65" x14ac:dyDescent="0.3">
      <c r="A3" s="42" t="str">
        <f>IF(Input!B6="","",Input!B6)</f>
        <v xml:space="preserve">Aiyar et al. (2014b) </v>
      </c>
      <c r="B3" s="59">
        <f>Input!E6</f>
        <v>2.7036482827156316E-3</v>
      </c>
      <c r="C3" s="59">
        <f>Input!F6</f>
        <v>6.6620936735939384E-3</v>
      </c>
      <c r="D3" s="40">
        <f>Input!G6</f>
        <v>1</v>
      </c>
      <c r="E3" s="40">
        <f>Input!H6</f>
        <v>2</v>
      </c>
      <c r="F3" s="40">
        <f>Input!I6</f>
        <v>2</v>
      </c>
      <c r="G3" s="40">
        <f>Input!J6</f>
        <v>3</v>
      </c>
      <c r="H3" s="40">
        <f>Input!K6</f>
        <v>3</v>
      </c>
      <c r="I3" s="60">
        <f>_xlfn.NUMBERVALUE(LEFT(Input!L6,4))</f>
        <v>1998</v>
      </c>
      <c r="J3" s="44">
        <f>_xlfn.NUMBERVALUE(LEFT(Input!M6,4))</f>
        <v>2007</v>
      </c>
      <c r="K3" s="40">
        <f>Input!N6</f>
        <v>1</v>
      </c>
      <c r="L3" s="40">
        <f>Input!O6</f>
        <v>2</v>
      </c>
      <c r="M3" s="44">
        <f>Input!P6</f>
        <v>1</v>
      </c>
      <c r="N3" s="44">
        <f>Input!Q6</f>
        <v>1</v>
      </c>
      <c r="O3" s="44" t="str">
        <f>Input!R6</f>
        <v xml:space="preserve">Response by affiliated branches to capital requirement changes at affiliated subsidiaries </v>
      </c>
      <c r="P3" s="17">
        <f>ROWS($D$2:D3)</f>
        <v>2</v>
      </c>
      <c r="Q3" s="17">
        <f>ROWS(E$2:E3)</f>
        <v>2</v>
      </c>
      <c r="R3" s="17">
        <f>ROWS(F$2:F3)</f>
        <v>2</v>
      </c>
      <c r="S3" s="17">
        <f>ROWS(G$2:G3)</f>
        <v>2</v>
      </c>
      <c r="T3" s="17">
        <f>ROWS(H$2:H3)</f>
        <v>2</v>
      </c>
      <c r="U3" s="17">
        <f>ROWS(I$2:I3)</f>
        <v>2</v>
      </c>
      <c r="V3" s="17">
        <f>ROWS(J$2:J3)</f>
        <v>2</v>
      </c>
      <c r="W3" s="17">
        <f>ROWS(K$2:K3)</f>
        <v>2</v>
      </c>
      <c r="X3" s="17">
        <f>ROWS(L$2:L3)</f>
        <v>2</v>
      </c>
      <c r="Y3" s="17">
        <f>ROWS(M$2:M3)</f>
        <v>2</v>
      </c>
      <c r="Z3" s="17">
        <f>ROWS(N$2:N3)</f>
        <v>2</v>
      </c>
      <c r="AA3" s="14" t="str">
        <f>IF(D3=Output!$C$7,P3,"")</f>
        <v/>
      </c>
      <c r="AB3" s="14" t="str">
        <f>IF(E3=Output!$C$9,Q3,"")</f>
        <v/>
      </c>
      <c r="AC3" s="14" t="str">
        <f>IF(F3=Output!$C$10,R3,"")</f>
        <v/>
      </c>
      <c r="AD3" s="14" t="str">
        <f>IF(G3=Output!$C$11,S3,"")</f>
        <v/>
      </c>
      <c r="AE3" s="14" t="str">
        <f>IF(H3=Output!$C$12,T3,"")</f>
        <v/>
      </c>
      <c r="AF3" s="14" t="str">
        <f>IF(Output!$C$13="","",IF(I3&gt;=Output!$C$13,U3,""))</f>
        <v/>
      </c>
      <c r="AG3" s="14" t="str">
        <f>IF(J3&lt;=Output!$C$14,V3,"")</f>
        <v/>
      </c>
      <c r="AH3" s="14" t="str">
        <f>IF(K3=Output!$C$15,W3,"")</f>
        <v/>
      </c>
      <c r="AI3" s="14" t="str">
        <f>IF(L3=Output!$C$8,X3,"")</f>
        <v/>
      </c>
      <c r="AJ3" s="14" t="str">
        <f>IF(M3=Output!$C$16,Y3,"")</f>
        <v/>
      </c>
      <c r="AK3" s="14" t="str">
        <f>IF(N3=Output!$C$17,Z3,"")</f>
        <v/>
      </c>
      <c r="AL3" s="20">
        <f>IF(Output!$C$7="",0,1)</f>
        <v>0</v>
      </c>
      <c r="AM3" s="20">
        <f>IF(Output!$C$9="",0,1)</f>
        <v>0</v>
      </c>
      <c r="AN3" s="20">
        <f>IF(Output!$C$10="",0,1)</f>
        <v>0</v>
      </c>
      <c r="AO3" s="20">
        <f>IF(Output!$C$11="",0,1)</f>
        <v>0</v>
      </c>
      <c r="AP3" s="20">
        <f>IF(Output!$C$12="",0,1)</f>
        <v>0</v>
      </c>
      <c r="AQ3" s="20">
        <f>IF(Output!$C$13="",0,1)</f>
        <v>0</v>
      </c>
      <c r="AR3" s="20">
        <f>IF(Output!$C$14="",0,1)</f>
        <v>0</v>
      </c>
      <c r="AS3" s="20">
        <f>IF(Output!$C$15="",0,1)</f>
        <v>0</v>
      </c>
      <c r="AT3" s="20">
        <f>IF(Output!$C$8="",0,1)</f>
        <v>0</v>
      </c>
      <c r="AU3" s="20">
        <f>IF(Output!$C$16="",0,1)</f>
        <v>0</v>
      </c>
      <c r="AV3" s="20">
        <f>IF(Output!$C$17="",0,1)</f>
        <v>0</v>
      </c>
      <c r="AW3" s="14">
        <f t="shared" ref="AW3:AW52" si="3">COUNT(AA3:AK3)</f>
        <v>0</v>
      </c>
      <c r="AX3" s="14">
        <f t="shared" ref="AX3:AX52" si="4">COUNTIF(AL3:AV3,"=1")</f>
        <v>0</v>
      </c>
      <c r="AY3" s="11" t="str">
        <f>IF($AX3=$AW3,AA3,"")</f>
        <v/>
      </c>
      <c r="AZ3" s="11" t="str">
        <f t="shared" ref="AZ3:AZ14" si="5">IF($AX3=$AW3,AB3,"")</f>
        <v/>
      </c>
      <c r="BA3" s="11" t="str">
        <f t="shared" ref="BA3:BA14" si="6">IF($AX3=$AW3,AC3,"")</f>
        <v/>
      </c>
      <c r="BB3" s="11" t="str">
        <f t="shared" ref="BB3:BB14" si="7">IF($AX3=$AW3,AD3,"")</f>
        <v/>
      </c>
      <c r="BC3" s="11" t="str">
        <f t="shared" ref="BC3:BC14" si="8">IF($AX3=$AW3,AE3,"")</f>
        <v/>
      </c>
      <c r="BD3" s="11" t="str">
        <f t="shared" ref="BD3:BD14" si="9">IF($AX3=$AW3,AF3,"")</f>
        <v/>
      </c>
      <c r="BE3" s="11" t="str">
        <f t="shared" ref="BE3:BE14" si="10">IF($AX3=$AW3,AG3,"")</f>
        <v/>
      </c>
      <c r="BF3" s="11" t="str">
        <f t="shared" ref="BF3:BF14" si="11">IF($AX3=$AW3,AH3,"")</f>
        <v/>
      </c>
      <c r="BG3" s="11" t="str">
        <f t="shared" ref="BG3:BG14" si="12">IF($AX3=$AW3,AI3,"")</f>
        <v/>
      </c>
      <c r="BH3" s="11" t="str">
        <f>IF($AX3=$AW3,AJ3,"")</f>
        <v/>
      </c>
      <c r="BI3" s="11" t="str">
        <f>IF($AX3=$AW3,AK3,"")</f>
        <v/>
      </c>
      <c r="BJ3" s="12" t="str">
        <f t="shared" ref="BJ3:BJ34" si="13">IFERROR(SMALL(AY$2:AY$998,P3),"")</f>
        <v/>
      </c>
      <c r="BK3" s="12" t="str">
        <f t="shared" ref="BK3:BK34" si="14">IFERROR(SMALL(AZ$2:AZ$998,Q3),"")</f>
        <v/>
      </c>
      <c r="BL3" s="12" t="str">
        <f t="shared" ref="BL3:BL34" si="15">IFERROR(SMALL(BA$2:BA$998,R3),"")</f>
        <v/>
      </c>
      <c r="BM3" s="12" t="str">
        <f t="shared" ref="BM3:BM34" si="16">IFERROR(SMALL(BB$2:BB$998,S3),"")</f>
        <v/>
      </c>
      <c r="BN3" s="12" t="str">
        <f t="shared" ref="BN3:BN34" si="17">IFERROR(SMALL(BC$2:BC$998,T3),"")</f>
        <v/>
      </c>
      <c r="BO3" s="12" t="str">
        <f t="shared" ref="BO3:BO34" si="18">IFERROR(SMALL(BD$2:BD$998,U3),"")</f>
        <v/>
      </c>
      <c r="BP3" s="12" t="str">
        <f t="shared" ref="BP3:BP34" si="19">IFERROR(SMALL(BE$2:BE$998,V3),"")</f>
        <v/>
      </c>
      <c r="BQ3" s="12" t="str">
        <f t="shared" ref="BQ3:BQ34" si="20">IFERROR(SMALL(BF$2:BF$998,W3),"")</f>
        <v/>
      </c>
      <c r="BR3" s="12" t="str">
        <f t="shared" ref="BR3:BR14" si="21">IFERROR(SMALL(BG$2:BG$998,X3),"")</f>
        <v/>
      </c>
      <c r="BS3" s="12" t="str">
        <f t="shared" ref="BS3:BS52" si="22">IFERROR(SMALL(BH$2:BH$998,Y3),"")</f>
        <v/>
      </c>
      <c r="BT3" s="12" t="str">
        <f t="shared" ref="BT3:BT52" si="23">IFERROR(SMALL(BI$2:BI$998,Z3),"")</f>
        <v/>
      </c>
      <c r="BU3" s="17" t="str">
        <f t="shared" ref="BU3:BU52" si="24">IF(MIN(BJ3:BT3)=0,"",MIN(BJ3:BT3))</f>
        <v/>
      </c>
      <c r="BV3" s="54" t="str">
        <f t="shared" ref="BV3:BV34" si="25">IF($AY3="",IF($AZ3="",IF($BA3="",IF($BC3="",IF($BD3="",IF($BE3="",IF($BF3="",IF($BE3="",IF($BG3="",IF($BB3="","",B3),B3),B3),B3),B3),B3),B3),B3),B3),B3)</f>
        <v/>
      </c>
      <c r="BW3" s="54" t="str">
        <f t="shared" ref="BW3:BW52" si="26">IF($AY3="",IF($AZ3="",IF($BA3="",IF($BC3="",IF($BD3="",IF($BE3="",IF($BF3="",IF($BE3="",IF($BG3="",IF($BB3="",IF($BH3="",IF($BI3="","",C3),C3),C3),C3),C3),C3),C3),C3),C3),C3),C3),C3)</f>
        <v/>
      </c>
    </row>
    <row r="4" spans="1:75" ht="15.65" x14ac:dyDescent="0.3">
      <c r="A4" s="42" t="str">
        <f>IF(Input!B7="","",Input!B7)</f>
        <v>Aiyar et al. (2014c)</v>
      </c>
      <c r="B4" s="59">
        <f>Input!E7</f>
        <v>-6.7065234819541186E-2</v>
      </c>
      <c r="C4" s="59">
        <f>Input!F7</f>
        <v>-3.0301421897571568E-2</v>
      </c>
      <c r="D4" s="40">
        <f>Input!G7</f>
        <v>1</v>
      </c>
      <c r="E4" s="40">
        <f>Input!H7</f>
        <v>2</v>
      </c>
      <c r="F4" s="40">
        <f>Input!I7</f>
        <v>2</v>
      </c>
      <c r="G4" s="40">
        <f>Input!J7</f>
        <v>1</v>
      </c>
      <c r="H4" s="40">
        <f>Input!K7</f>
        <v>3</v>
      </c>
      <c r="I4" s="60">
        <f>_xlfn.NUMBERVALUE(LEFT(Input!L7,4))</f>
        <v>1999</v>
      </c>
      <c r="J4" s="44">
        <f>_xlfn.NUMBERVALUE(LEFT(Input!M7,4))</f>
        <v>2006</v>
      </c>
      <c r="K4" s="40">
        <f>Input!N7</f>
        <v>2</v>
      </c>
      <c r="L4" s="40">
        <f>Input!O7</f>
        <v>2</v>
      </c>
      <c r="M4" s="44">
        <f>Input!P7</f>
        <v>1</v>
      </c>
      <c r="N4" s="44">
        <f>Input!Q7</f>
        <v>1</v>
      </c>
      <c r="O4" s="44" t="str">
        <f>Input!R7</f>
        <v xml:space="preserve">Lower bound refers to coefficient from the regression with an interaction term for core markets, which is positive. Lensing cuts to core markets is less than to other markets. </v>
      </c>
      <c r="P4" s="17">
        <f>ROWS($D$2:D4)</f>
        <v>3</v>
      </c>
      <c r="Q4" s="17">
        <f>ROWS(E$2:E4)</f>
        <v>3</v>
      </c>
      <c r="R4" s="17">
        <f>ROWS(F$2:F4)</f>
        <v>3</v>
      </c>
      <c r="S4" s="17">
        <f>ROWS(G$2:G4)</f>
        <v>3</v>
      </c>
      <c r="T4" s="17">
        <f>ROWS(H$2:H4)</f>
        <v>3</v>
      </c>
      <c r="U4" s="17">
        <f>ROWS(I$2:I4)</f>
        <v>3</v>
      </c>
      <c r="V4" s="17">
        <f>ROWS(J$2:J4)</f>
        <v>3</v>
      </c>
      <c r="W4" s="17">
        <f>ROWS(K$2:K4)</f>
        <v>3</v>
      </c>
      <c r="X4" s="17">
        <f>ROWS(L$2:L4)</f>
        <v>3</v>
      </c>
      <c r="Y4" s="17">
        <f>ROWS(M$2:M4)</f>
        <v>3</v>
      </c>
      <c r="Z4" s="17">
        <f>ROWS(N$2:N4)</f>
        <v>3</v>
      </c>
      <c r="AA4" s="14" t="str">
        <f>IF(D4=Output!$C$7,P4,"")</f>
        <v/>
      </c>
      <c r="AB4" s="14" t="str">
        <f>IF(E4=Output!$C$9,Q4,"")</f>
        <v/>
      </c>
      <c r="AC4" s="14" t="str">
        <f>IF(F4=Output!$C$10,R4,"")</f>
        <v/>
      </c>
      <c r="AD4" s="14" t="str">
        <f>IF(G4=Output!$C$11,S4,"")</f>
        <v/>
      </c>
      <c r="AE4" s="14" t="str">
        <f>IF(H4=Output!$C$12,T4,"")</f>
        <v/>
      </c>
      <c r="AF4" s="14" t="str">
        <f>IF(Output!$C$13="","",IF(I4&gt;=Output!$C$13,U4,""))</f>
        <v/>
      </c>
      <c r="AG4" s="14" t="str">
        <f>IF(J4&lt;=Output!$C$14,V4,"")</f>
        <v/>
      </c>
      <c r="AH4" s="14" t="str">
        <f>IF(K4=Output!$C$15,W4,"")</f>
        <v/>
      </c>
      <c r="AI4" s="14" t="str">
        <f>IF(L4=Output!$C$8,X4,"")</f>
        <v/>
      </c>
      <c r="AJ4" s="14" t="str">
        <f>IF(M4=Output!$C$16,Y4,"")</f>
        <v/>
      </c>
      <c r="AK4" s="14" t="str">
        <f>IF(N4=Output!$C$17,Z4,"")</f>
        <v/>
      </c>
      <c r="AL4" s="20">
        <f>IF(Output!$C$7="",0,1)</f>
        <v>0</v>
      </c>
      <c r="AM4" s="20">
        <f>IF(Output!$C$9="",0,1)</f>
        <v>0</v>
      </c>
      <c r="AN4" s="20">
        <f>IF(Output!$C$10="",0,1)</f>
        <v>0</v>
      </c>
      <c r="AO4" s="20">
        <f>IF(Output!$C$11="",0,1)</f>
        <v>0</v>
      </c>
      <c r="AP4" s="20">
        <f>IF(Output!$C$12="",0,1)</f>
        <v>0</v>
      </c>
      <c r="AQ4" s="20">
        <f>IF(Output!$C$13="",0,1)</f>
        <v>0</v>
      </c>
      <c r="AR4" s="20">
        <f>IF(Output!$C$14="",0,1)</f>
        <v>0</v>
      </c>
      <c r="AS4" s="20">
        <f>IF(Output!$C$15="",0,1)</f>
        <v>0</v>
      </c>
      <c r="AT4" s="20">
        <f>IF(Output!$C$8="",0,1)</f>
        <v>0</v>
      </c>
      <c r="AU4" s="20">
        <f>IF(Output!$C$16="",0,1)</f>
        <v>0</v>
      </c>
      <c r="AV4" s="20">
        <f>IF(Output!$C$17="",0,1)</f>
        <v>0</v>
      </c>
      <c r="AW4" s="14">
        <f t="shared" si="3"/>
        <v>0</v>
      </c>
      <c r="AX4" s="14">
        <f t="shared" si="4"/>
        <v>0</v>
      </c>
      <c r="AY4" s="11" t="str">
        <f t="shared" ref="AY4:AY14" si="27">IF($AX4=$AW4,AA4,"")</f>
        <v/>
      </c>
      <c r="AZ4" s="11" t="str">
        <f t="shared" si="5"/>
        <v/>
      </c>
      <c r="BA4" s="11" t="str">
        <f t="shared" si="6"/>
        <v/>
      </c>
      <c r="BB4" s="11" t="str">
        <f t="shared" si="7"/>
        <v/>
      </c>
      <c r="BC4" s="11" t="str">
        <f t="shared" si="8"/>
        <v/>
      </c>
      <c r="BD4" s="11" t="str">
        <f t="shared" si="9"/>
        <v/>
      </c>
      <c r="BE4" s="11" t="str">
        <f t="shared" si="10"/>
        <v/>
      </c>
      <c r="BF4" s="11" t="str">
        <f t="shared" si="11"/>
        <v/>
      </c>
      <c r="BG4" s="11" t="str">
        <f t="shared" si="12"/>
        <v/>
      </c>
      <c r="BH4" s="11" t="str">
        <f t="shared" ref="BH4:BH52" si="28">IF($AX4=$AW4,AJ4,"")</f>
        <v/>
      </c>
      <c r="BI4" s="11" t="str">
        <f t="shared" ref="BI4:BI52" si="29">IF($AX4=$AW4,AK4,"")</f>
        <v/>
      </c>
      <c r="BJ4" s="12" t="str">
        <f t="shared" si="13"/>
        <v/>
      </c>
      <c r="BK4" s="12" t="str">
        <f t="shared" si="14"/>
        <v/>
      </c>
      <c r="BL4" s="12" t="str">
        <f t="shared" si="15"/>
        <v/>
      </c>
      <c r="BM4" s="12" t="str">
        <f t="shared" si="16"/>
        <v/>
      </c>
      <c r="BN4" s="12" t="str">
        <f t="shared" si="17"/>
        <v/>
      </c>
      <c r="BO4" s="12" t="str">
        <f t="shared" si="18"/>
        <v/>
      </c>
      <c r="BP4" s="12" t="str">
        <f t="shared" si="19"/>
        <v/>
      </c>
      <c r="BQ4" s="12" t="str">
        <f t="shared" si="20"/>
        <v/>
      </c>
      <c r="BR4" s="12" t="str">
        <f t="shared" si="21"/>
        <v/>
      </c>
      <c r="BS4" s="12" t="str">
        <f t="shared" si="22"/>
        <v/>
      </c>
      <c r="BT4" s="12" t="str">
        <f t="shared" si="23"/>
        <v/>
      </c>
      <c r="BU4" s="17" t="str">
        <f t="shared" si="24"/>
        <v/>
      </c>
      <c r="BV4" s="54" t="str">
        <f t="shared" si="25"/>
        <v/>
      </c>
      <c r="BW4" s="54" t="str">
        <f t="shared" si="26"/>
        <v/>
      </c>
    </row>
    <row r="5" spans="1:75" ht="15.65" x14ac:dyDescent="0.3">
      <c r="A5" s="42" t="str">
        <f>IF(Input!B8="","",Input!B8)</f>
        <v>Aiyar et al. (2014c)</v>
      </c>
      <c r="B5" s="59">
        <f>Input!E8</f>
        <v>-5.9270837844008439E-2</v>
      </c>
      <c r="C5" s="59">
        <f>Input!F8</f>
        <v>-5.221727875906923E-2</v>
      </c>
      <c r="D5" s="40">
        <f>Input!G8</f>
        <v>1</v>
      </c>
      <c r="E5" s="40">
        <f>Input!H8</f>
        <v>2</v>
      </c>
      <c r="F5" s="40">
        <f>Input!I8</f>
        <v>2</v>
      </c>
      <c r="G5" s="40">
        <f>Input!J8</f>
        <v>2</v>
      </c>
      <c r="H5" s="40">
        <f>Input!K8</f>
        <v>3</v>
      </c>
      <c r="I5" s="60">
        <f>_xlfn.NUMBERVALUE(LEFT(Input!L8,4))</f>
        <v>1999</v>
      </c>
      <c r="J5" s="44">
        <f>_xlfn.NUMBERVALUE(LEFT(Input!M8,4))</f>
        <v>2006</v>
      </c>
      <c r="K5" s="40">
        <f>Input!N8</f>
        <v>2</v>
      </c>
      <c r="L5" s="40">
        <f>Input!O8</f>
        <v>2</v>
      </c>
      <c r="M5" s="44">
        <f>Input!P8</f>
        <v>1</v>
      </c>
      <c r="N5" s="44">
        <f>Input!Q8</f>
        <v>1</v>
      </c>
      <c r="O5" s="44" t="str">
        <f>Input!R8</f>
        <v>-</v>
      </c>
      <c r="P5" s="17">
        <f>ROWS($D$2:D5)</f>
        <v>4</v>
      </c>
      <c r="Q5" s="17">
        <f>ROWS(E$2:E5)</f>
        <v>4</v>
      </c>
      <c r="R5" s="17">
        <f>ROWS(F$2:F5)</f>
        <v>4</v>
      </c>
      <c r="S5" s="17">
        <f>ROWS(G$2:G5)</f>
        <v>4</v>
      </c>
      <c r="T5" s="17">
        <f>ROWS(H$2:H5)</f>
        <v>4</v>
      </c>
      <c r="U5" s="17">
        <f>ROWS(I$2:I5)</f>
        <v>4</v>
      </c>
      <c r="V5" s="17">
        <f>ROWS(J$2:J5)</f>
        <v>4</v>
      </c>
      <c r="W5" s="17">
        <f>ROWS(K$2:K5)</f>
        <v>4</v>
      </c>
      <c r="X5" s="17">
        <f>ROWS(L$2:L5)</f>
        <v>4</v>
      </c>
      <c r="Y5" s="17">
        <f>ROWS(M$2:M5)</f>
        <v>4</v>
      </c>
      <c r="Z5" s="17">
        <f>ROWS(N$2:N5)</f>
        <v>4</v>
      </c>
      <c r="AA5" s="14" t="str">
        <f>IF(D5=Output!$C$7,P5,"")</f>
        <v/>
      </c>
      <c r="AB5" s="14" t="str">
        <f>IF(E5=Output!$C$9,Q5,"")</f>
        <v/>
      </c>
      <c r="AC5" s="14" t="str">
        <f>IF(F5=Output!$C$10,R5,"")</f>
        <v/>
      </c>
      <c r="AD5" s="14" t="str">
        <f>IF(G5=Output!$C$11,S5,"")</f>
        <v/>
      </c>
      <c r="AE5" s="14" t="str">
        <f>IF(H5=Output!$C$12,T5,"")</f>
        <v/>
      </c>
      <c r="AF5" s="14" t="str">
        <f>IF(Output!$C$13="","",IF(I5&gt;=Output!$C$13,U5,""))</f>
        <v/>
      </c>
      <c r="AG5" s="14" t="str">
        <f>IF(J5&lt;=Output!$C$14,V5,"")</f>
        <v/>
      </c>
      <c r="AH5" s="14" t="str">
        <f>IF(K5=Output!$C$15,W5,"")</f>
        <v/>
      </c>
      <c r="AI5" s="14" t="str">
        <f>IF(L5=Output!$C$8,X5,"")</f>
        <v/>
      </c>
      <c r="AJ5" s="14" t="str">
        <f>IF(M5=Output!$C$16,Y5,"")</f>
        <v/>
      </c>
      <c r="AK5" s="14" t="str">
        <f>IF(N5=Output!$C$17,Z5,"")</f>
        <v/>
      </c>
      <c r="AL5" s="20">
        <f>IF(Output!$C$7="",0,1)</f>
        <v>0</v>
      </c>
      <c r="AM5" s="20">
        <f>IF(Output!$C$9="",0,1)</f>
        <v>0</v>
      </c>
      <c r="AN5" s="20">
        <f>IF(Output!$C$10="",0,1)</f>
        <v>0</v>
      </c>
      <c r="AO5" s="20">
        <f>IF(Output!$C$11="",0,1)</f>
        <v>0</v>
      </c>
      <c r="AP5" s="20">
        <f>IF(Output!$C$12="",0,1)</f>
        <v>0</v>
      </c>
      <c r="AQ5" s="20">
        <f>IF(Output!$C$13="",0,1)</f>
        <v>0</v>
      </c>
      <c r="AR5" s="20">
        <f>IF(Output!$C$14="",0,1)</f>
        <v>0</v>
      </c>
      <c r="AS5" s="20">
        <f>IF(Output!$C$15="",0,1)</f>
        <v>0</v>
      </c>
      <c r="AT5" s="20">
        <f>IF(Output!$C$8="",0,1)</f>
        <v>0</v>
      </c>
      <c r="AU5" s="20">
        <f>IF(Output!$C$16="",0,1)</f>
        <v>0</v>
      </c>
      <c r="AV5" s="20">
        <f>IF(Output!$C$17="",0,1)</f>
        <v>0</v>
      </c>
      <c r="AW5" s="14">
        <f t="shared" si="3"/>
        <v>0</v>
      </c>
      <c r="AX5" s="14">
        <f t="shared" si="4"/>
        <v>0</v>
      </c>
      <c r="AY5" s="11" t="str">
        <f t="shared" si="27"/>
        <v/>
      </c>
      <c r="AZ5" s="11" t="str">
        <f t="shared" si="5"/>
        <v/>
      </c>
      <c r="BA5" s="11" t="str">
        <f t="shared" si="6"/>
        <v/>
      </c>
      <c r="BB5" s="11" t="str">
        <f t="shared" si="7"/>
        <v/>
      </c>
      <c r="BC5" s="11" t="str">
        <f t="shared" si="8"/>
        <v/>
      </c>
      <c r="BD5" s="11" t="str">
        <f t="shared" si="9"/>
        <v/>
      </c>
      <c r="BE5" s="11" t="str">
        <f t="shared" si="10"/>
        <v/>
      </c>
      <c r="BF5" s="11" t="str">
        <f t="shared" si="11"/>
        <v/>
      </c>
      <c r="BG5" s="11" t="str">
        <f t="shared" si="12"/>
        <v/>
      </c>
      <c r="BH5" s="11" t="str">
        <f t="shared" si="28"/>
        <v/>
      </c>
      <c r="BI5" s="11" t="str">
        <f t="shared" si="29"/>
        <v/>
      </c>
      <c r="BJ5" s="12" t="str">
        <f t="shared" si="13"/>
        <v/>
      </c>
      <c r="BK5" s="12" t="str">
        <f t="shared" si="14"/>
        <v/>
      </c>
      <c r="BL5" s="12" t="str">
        <f t="shared" si="15"/>
        <v/>
      </c>
      <c r="BM5" s="12" t="str">
        <f t="shared" si="16"/>
        <v/>
      </c>
      <c r="BN5" s="12" t="str">
        <f t="shared" si="17"/>
        <v/>
      </c>
      <c r="BO5" s="12" t="str">
        <f t="shared" si="18"/>
        <v/>
      </c>
      <c r="BP5" s="12" t="str">
        <f t="shared" si="19"/>
        <v/>
      </c>
      <c r="BQ5" s="12" t="str">
        <f t="shared" si="20"/>
        <v/>
      </c>
      <c r="BR5" s="12" t="str">
        <f t="shared" si="21"/>
        <v/>
      </c>
      <c r="BS5" s="12" t="str">
        <f t="shared" si="22"/>
        <v/>
      </c>
      <c r="BT5" s="12" t="str">
        <f t="shared" si="23"/>
        <v/>
      </c>
      <c r="BU5" s="17" t="str">
        <f t="shared" si="24"/>
        <v/>
      </c>
      <c r="BV5" s="54" t="str">
        <f t="shared" si="25"/>
        <v/>
      </c>
      <c r="BW5" s="54" t="str">
        <f t="shared" si="26"/>
        <v/>
      </c>
    </row>
    <row r="6" spans="1:75" ht="15.65" x14ac:dyDescent="0.3">
      <c r="A6" s="42" t="str">
        <f>IF(Input!B9="","",Input!B9)</f>
        <v>Avdjiev et al (2017)</v>
      </c>
      <c r="B6" s="59">
        <f>Input!E9</f>
        <v>4.4773379315719897E-2</v>
      </c>
      <c r="C6" s="59">
        <f>Input!F9</f>
        <v>4.4877861877692604E-2</v>
      </c>
      <c r="D6" s="40">
        <f>Input!G9</f>
        <v>2</v>
      </c>
      <c r="E6" s="40">
        <f>Input!H9</f>
        <v>1</v>
      </c>
      <c r="F6" s="40">
        <f>Input!I9</f>
        <v>1</v>
      </c>
      <c r="G6" s="40">
        <f>Input!J9</f>
        <v>1</v>
      </c>
      <c r="H6" s="40">
        <f>Input!K9</f>
        <v>3</v>
      </c>
      <c r="I6" s="60">
        <f>_xlfn.NUMBERVALUE(LEFT(Input!L9,4))</f>
        <v>2000</v>
      </c>
      <c r="J6" s="44">
        <f>_xlfn.NUMBERVALUE(LEFT(Input!M9,4))</f>
        <v>2014</v>
      </c>
      <c r="K6" s="40">
        <f>Input!N9</f>
        <v>2</v>
      </c>
      <c r="L6" s="40">
        <f>Input!O9</f>
        <v>1</v>
      </c>
      <c r="M6" s="44">
        <f>Input!P9</f>
        <v>1</v>
      </c>
      <c r="N6" s="44">
        <f>Input!Q9</f>
        <v>1</v>
      </c>
      <c r="O6" s="44" t="str">
        <f>Input!R9</f>
        <v>-</v>
      </c>
      <c r="P6" s="17">
        <f>ROWS($D$2:D6)</f>
        <v>5</v>
      </c>
      <c r="Q6" s="17">
        <f>ROWS(E$2:E6)</f>
        <v>5</v>
      </c>
      <c r="R6" s="17">
        <f>ROWS(F$2:F6)</f>
        <v>5</v>
      </c>
      <c r="S6" s="17">
        <f>ROWS(G$2:G6)</f>
        <v>5</v>
      </c>
      <c r="T6" s="17">
        <f>ROWS(H$2:H6)</f>
        <v>5</v>
      </c>
      <c r="U6" s="17">
        <f>ROWS(I$2:I6)</f>
        <v>5</v>
      </c>
      <c r="V6" s="17">
        <f>ROWS(J$2:J6)</f>
        <v>5</v>
      </c>
      <c r="W6" s="17">
        <f>ROWS(K$2:K6)</f>
        <v>5</v>
      </c>
      <c r="X6" s="17">
        <f>ROWS(L$2:L6)</f>
        <v>5</v>
      </c>
      <c r="Y6" s="17">
        <f>ROWS(M$2:M6)</f>
        <v>5</v>
      </c>
      <c r="Z6" s="17">
        <f>ROWS(N$2:N6)</f>
        <v>5</v>
      </c>
      <c r="AA6" s="14" t="str">
        <f>IF(D6=Output!$C$7,P6,"")</f>
        <v/>
      </c>
      <c r="AB6" s="14" t="str">
        <f>IF(E6=Output!$C$9,Q6,"")</f>
        <v/>
      </c>
      <c r="AC6" s="14" t="str">
        <f>IF(F6=Output!$C$10,R6,"")</f>
        <v/>
      </c>
      <c r="AD6" s="14" t="str">
        <f>IF(G6=Output!$C$11,S6,"")</f>
        <v/>
      </c>
      <c r="AE6" s="14" t="str">
        <f>IF(H6=Output!$C$12,T6,"")</f>
        <v/>
      </c>
      <c r="AF6" s="14" t="str">
        <f>IF(Output!$C$13="","",IF(I6&gt;=Output!$C$13,U6,""))</f>
        <v/>
      </c>
      <c r="AG6" s="14" t="str">
        <f>IF(J6&lt;=Output!$C$14,V6,"")</f>
        <v/>
      </c>
      <c r="AH6" s="14" t="str">
        <f>IF(K6=Output!$C$15,W6,"")</f>
        <v/>
      </c>
      <c r="AI6" s="14" t="str">
        <f>IF(L6=Output!$C$8,X6,"")</f>
        <v/>
      </c>
      <c r="AJ6" s="14" t="str">
        <f>IF(M6=Output!$C$16,Y6,"")</f>
        <v/>
      </c>
      <c r="AK6" s="14" t="str">
        <f>IF(N6=Output!$C$17,Z6,"")</f>
        <v/>
      </c>
      <c r="AL6" s="20">
        <f>IF(Output!$C$7="",0,1)</f>
        <v>0</v>
      </c>
      <c r="AM6" s="20">
        <f>IF(Output!$C$9="",0,1)</f>
        <v>0</v>
      </c>
      <c r="AN6" s="20">
        <f>IF(Output!$C$10="",0,1)</f>
        <v>0</v>
      </c>
      <c r="AO6" s="20">
        <f>IF(Output!$C$11="",0,1)</f>
        <v>0</v>
      </c>
      <c r="AP6" s="20">
        <f>IF(Output!$C$12="",0,1)</f>
        <v>0</v>
      </c>
      <c r="AQ6" s="20">
        <f>IF(Output!$C$13="",0,1)</f>
        <v>0</v>
      </c>
      <c r="AR6" s="20">
        <f>IF(Output!$C$14="",0,1)</f>
        <v>0</v>
      </c>
      <c r="AS6" s="20">
        <f>IF(Output!$C$15="",0,1)</f>
        <v>0</v>
      </c>
      <c r="AT6" s="20">
        <f>IF(Output!$C$8="",0,1)</f>
        <v>0</v>
      </c>
      <c r="AU6" s="20">
        <f>IF(Output!$C$16="",0,1)</f>
        <v>0</v>
      </c>
      <c r="AV6" s="20">
        <f>IF(Output!$C$17="",0,1)</f>
        <v>0</v>
      </c>
      <c r="AW6" s="14">
        <f t="shared" si="3"/>
        <v>0</v>
      </c>
      <c r="AX6" s="14">
        <f t="shared" si="4"/>
        <v>0</v>
      </c>
      <c r="AY6" s="11" t="str">
        <f t="shared" si="27"/>
        <v/>
      </c>
      <c r="AZ6" s="11" t="str">
        <f t="shared" si="5"/>
        <v/>
      </c>
      <c r="BA6" s="11" t="str">
        <f t="shared" si="6"/>
        <v/>
      </c>
      <c r="BB6" s="11" t="str">
        <f t="shared" si="7"/>
        <v/>
      </c>
      <c r="BC6" s="11" t="str">
        <f t="shared" si="8"/>
        <v/>
      </c>
      <c r="BD6" s="11" t="str">
        <f t="shared" si="9"/>
        <v/>
      </c>
      <c r="BE6" s="11" t="str">
        <f t="shared" si="10"/>
        <v/>
      </c>
      <c r="BF6" s="11" t="str">
        <f t="shared" si="11"/>
        <v/>
      </c>
      <c r="BG6" s="11" t="str">
        <f t="shared" si="12"/>
        <v/>
      </c>
      <c r="BH6" s="11" t="str">
        <f t="shared" si="28"/>
        <v/>
      </c>
      <c r="BI6" s="11" t="str">
        <f t="shared" si="29"/>
        <v/>
      </c>
      <c r="BJ6" s="12" t="str">
        <f t="shared" si="13"/>
        <v/>
      </c>
      <c r="BK6" s="12" t="str">
        <f t="shared" si="14"/>
        <v/>
      </c>
      <c r="BL6" s="12" t="str">
        <f t="shared" si="15"/>
        <v/>
      </c>
      <c r="BM6" s="12" t="str">
        <f t="shared" si="16"/>
        <v/>
      </c>
      <c r="BN6" s="12" t="str">
        <f t="shared" si="17"/>
        <v/>
      </c>
      <c r="BO6" s="12" t="str">
        <f t="shared" si="18"/>
        <v/>
      </c>
      <c r="BP6" s="12" t="str">
        <f t="shared" si="19"/>
        <v/>
      </c>
      <c r="BQ6" s="12" t="str">
        <f t="shared" si="20"/>
        <v/>
      </c>
      <c r="BR6" s="12" t="str">
        <f t="shared" si="21"/>
        <v/>
      </c>
      <c r="BS6" s="12" t="str">
        <f t="shared" si="22"/>
        <v/>
      </c>
      <c r="BT6" s="12" t="str">
        <f t="shared" si="23"/>
        <v/>
      </c>
      <c r="BU6" s="17" t="str">
        <f t="shared" si="24"/>
        <v/>
      </c>
      <c r="BV6" s="54" t="str">
        <f t="shared" si="25"/>
        <v/>
      </c>
      <c r="BW6" s="54" t="str">
        <f t="shared" si="26"/>
        <v/>
      </c>
    </row>
    <row r="7" spans="1:75" ht="15.65" x14ac:dyDescent="0.3">
      <c r="A7" s="42" t="str">
        <f>IF(Input!B10="","",Input!B10)</f>
        <v>Avdjiev et al (2017)</v>
      </c>
      <c r="B7" s="59">
        <f>Input!E10</f>
        <v>1.1060722444719451E-2</v>
      </c>
      <c r="C7" s="59">
        <f>Input!F10</f>
        <v>1.1364086163735632E-2</v>
      </c>
      <c r="D7" s="40">
        <f>Input!G10</f>
        <v>3</v>
      </c>
      <c r="E7" s="40">
        <f>Input!H10</f>
        <v>1</v>
      </c>
      <c r="F7" s="40">
        <f>Input!I10</f>
        <v>1</v>
      </c>
      <c r="G7" s="40">
        <f>Input!J10</f>
        <v>1</v>
      </c>
      <c r="H7" s="40">
        <f>Input!K10</f>
        <v>3</v>
      </c>
      <c r="I7" s="60">
        <f>_xlfn.NUMBERVALUE(LEFT(Input!L10,4))</f>
        <v>2000</v>
      </c>
      <c r="J7" s="44">
        <f>_xlfn.NUMBERVALUE(LEFT(Input!M10,4))</f>
        <v>2014</v>
      </c>
      <c r="K7" s="40">
        <f>Input!N10</f>
        <v>2</v>
      </c>
      <c r="L7" s="40">
        <f>Input!O10</f>
        <v>1</v>
      </c>
      <c r="M7" s="44">
        <f>Input!P10</f>
        <v>1</v>
      </c>
      <c r="N7" s="44">
        <f>Input!Q10</f>
        <v>1</v>
      </c>
      <c r="O7" s="44" t="str">
        <f>Input!R10</f>
        <v>-</v>
      </c>
      <c r="P7" s="17">
        <f>ROWS($D$2:D7)</f>
        <v>6</v>
      </c>
      <c r="Q7" s="17">
        <f>ROWS(E$2:E7)</f>
        <v>6</v>
      </c>
      <c r="R7" s="17">
        <f>ROWS(F$2:F7)</f>
        <v>6</v>
      </c>
      <c r="S7" s="17">
        <f>ROWS(G$2:G7)</f>
        <v>6</v>
      </c>
      <c r="T7" s="17">
        <f>ROWS(H$2:H7)</f>
        <v>6</v>
      </c>
      <c r="U7" s="17">
        <f>ROWS(I$2:I7)</f>
        <v>6</v>
      </c>
      <c r="V7" s="17">
        <f>ROWS(J$2:J7)</f>
        <v>6</v>
      </c>
      <c r="W7" s="17">
        <f>ROWS(K$2:K7)</f>
        <v>6</v>
      </c>
      <c r="X7" s="17">
        <f>ROWS(L$2:L7)</f>
        <v>6</v>
      </c>
      <c r="Y7" s="17">
        <f>ROWS(M$2:M7)</f>
        <v>6</v>
      </c>
      <c r="Z7" s="17">
        <f>ROWS(N$2:N7)</f>
        <v>6</v>
      </c>
      <c r="AA7" s="14" t="str">
        <f>IF(D7=Output!$C$7,P7,"")</f>
        <v/>
      </c>
      <c r="AB7" s="14" t="str">
        <f>IF(E7=Output!$C$9,Q7,"")</f>
        <v/>
      </c>
      <c r="AC7" s="14" t="str">
        <f>IF(F7=Output!$C$10,R7,"")</f>
        <v/>
      </c>
      <c r="AD7" s="14" t="str">
        <f>IF(G7=Output!$C$11,S7,"")</f>
        <v/>
      </c>
      <c r="AE7" s="14" t="str">
        <f>IF(H7=Output!$C$12,T7,"")</f>
        <v/>
      </c>
      <c r="AF7" s="14" t="str">
        <f>IF(Output!$C$13="","",IF(I7&gt;=Output!$C$13,U7,""))</f>
        <v/>
      </c>
      <c r="AG7" s="14" t="str">
        <f>IF(J7&lt;=Output!$C$14,V7,"")</f>
        <v/>
      </c>
      <c r="AH7" s="14" t="str">
        <f>IF(K7=Output!$C$15,W7,"")</f>
        <v/>
      </c>
      <c r="AI7" s="14" t="str">
        <f>IF(L7=Output!$C$8,X7,"")</f>
        <v/>
      </c>
      <c r="AJ7" s="14" t="str">
        <f>IF(M7=Output!$C$16,Y7,"")</f>
        <v/>
      </c>
      <c r="AK7" s="14" t="str">
        <f>IF(N7=Output!$C$17,Z7,"")</f>
        <v/>
      </c>
      <c r="AL7" s="20">
        <f>IF(Output!$C$7="",0,1)</f>
        <v>0</v>
      </c>
      <c r="AM7" s="20">
        <f>IF(Output!$C$9="",0,1)</f>
        <v>0</v>
      </c>
      <c r="AN7" s="20">
        <f>IF(Output!$C$10="",0,1)</f>
        <v>0</v>
      </c>
      <c r="AO7" s="20">
        <f>IF(Output!$C$11="",0,1)</f>
        <v>0</v>
      </c>
      <c r="AP7" s="20">
        <f>IF(Output!$C$12="",0,1)</f>
        <v>0</v>
      </c>
      <c r="AQ7" s="20">
        <f>IF(Output!$C$13="",0,1)</f>
        <v>0</v>
      </c>
      <c r="AR7" s="20">
        <f>IF(Output!$C$14="",0,1)</f>
        <v>0</v>
      </c>
      <c r="AS7" s="20">
        <f>IF(Output!$C$15="",0,1)</f>
        <v>0</v>
      </c>
      <c r="AT7" s="20">
        <f>IF(Output!$C$8="",0,1)</f>
        <v>0</v>
      </c>
      <c r="AU7" s="20">
        <f>IF(Output!$C$16="",0,1)</f>
        <v>0</v>
      </c>
      <c r="AV7" s="20">
        <f>IF(Output!$C$17="",0,1)</f>
        <v>0</v>
      </c>
      <c r="AW7" s="14">
        <f t="shared" si="3"/>
        <v>0</v>
      </c>
      <c r="AX7" s="14">
        <f t="shared" si="4"/>
        <v>0</v>
      </c>
      <c r="AY7" s="11" t="str">
        <f t="shared" si="27"/>
        <v/>
      </c>
      <c r="AZ7" s="11" t="str">
        <f t="shared" si="5"/>
        <v/>
      </c>
      <c r="BA7" s="11" t="str">
        <f t="shared" si="6"/>
        <v/>
      </c>
      <c r="BB7" s="11" t="str">
        <f t="shared" si="7"/>
        <v/>
      </c>
      <c r="BC7" s="11" t="str">
        <f t="shared" si="8"/>
        <v/>
      </c>
      <c r="BD7" s="11" t="str">
        <f t="shared" si="9"/>
        <v/>
      </c>
      <c r="BE7" s="11" t="str">
        <f t="shared" si="10"/>
        <v/>
      </c>
      <c r="BF7" s="11" t="str">
        <f t="shared" si="11"/>
        <v/>
      </c>
      <c r="BG7" s="11" t="str">
        <f t="shared" si="12"/>
        <v/>
      </c>
      <c r="BH7" s="11" t="str">
        <f t="shared" si="28"/>
        <v/>
      </c>
      <c r="BI7" s="11" t="str">
        <f t="shared" si="29"/>
        <v/>
      </c>
      <c r="BJ7" s="12" t="str">
        <f t="shared" si="13"/>
        <v/>
      </c>
      <c r="BK7" s="12" t="str">
        <f t="shared" si="14"/>
        <v/>
      </c>
      <c r="BL7" s="12" t="str">
        <f t="shared" si="15"/>
        <v/>
      </c>
      <c r="BM7" s="12" t="str">
        <f t="shared" si="16"/>
        <v/>
      </c>
      <c r="BN7" s="12" t="str">
        <f t="shared" si="17"/>
        <v/>
      </c>
      <c r="BO7" s="12" t="str">
        <f t="shared" si="18"/>
        <v/>
      </c>
      <c r="BP7" s="12" t="str">
        <f t="shared" si="19"/>
        <v/>
      </c>
      <c r="BQ7" s="12" t="str">
        <f t="shared" si="20"/>
        <v/>
      </c>
      <c r="BR7" s="12" t="str">
        <f t="shared" si="21"/>
        <v/>
      </c>
      <c r="BS7" s="12" t="str">
        <f t="shared" si="22"/>
        <v/>
      </c>
      <c r="BT7" s="12" t="str">
        <f t="shared" si="23"/>
        <v/>
      </c>
      <c r="BU7" s="17" t="str">
        <f t="shared" si="24"/>
        <v/>
      </c>
      <c r="BV7" s="54" t="str">
        <f t="shared" si="25"/>
        <v/>
      </c>
      <c r="BW7" s="54" t="str">
        <f t="shared" si="26"/>
        <v/>
      </c>
    </row>
    <row r="8" spans="1:75" ht="15.65" x14ac:dyDescent="0.3">
      <c r="A8" s="42" t="str">
        <f>IF(Input!B11="","",Input!B11)</f>
        <v>Avdjiev et al (2017)</v>
      </c>
      <c r="B8" s="59">
        <f>Input!E11</f>
        <v>3.1485503886522714E-2</v>
      </c>
      <c r="C8" s="59">
        <f>Input!F11</f>
        <v>3.1485503886522714E-2</v>
      </c>
      <c r="D8" s="40">
        <f>Input!G11</f>
        <v>3</v>
      </c>
      <c r="E8" s="40">
        <f>Input!H11</f>
        <v>2</v>
      </c>
      <c r="F8" s="40">
        <f>Input!I11</f>
        <v>1</v>
      </c>
      <c r="G8" s="40">
        <f>Input!J11</f>
        <v>1</v>
      </c>
      <c r="H8" s="40">
        <f>Input!K11</f>
        <v>3</v>
      </c>
      <c r="I8" s="60">
        <f>_xlfn.NUMBERVALUE(LEFT(Input!L11,4))</f>
        <v>2000</v>
      </c>
      <c r="J8" s="44">
        <f>_xlfn.NUMBERVALUE(LEFT(Input!M11,4))</f>
        <v>2014</v>
      </c>
      <c r="K8" s="40">
        <f>Input!N11</f>
        <v>2</v>
      </c>
      <c r="L8" s="40">
        <f>Input!O11</f>
        <v>1</v>
      </c>
      <c r="M8" s="44">
        <f>Input!P11</f>
        <v>1</v>
      </c>
      <c r="N8" s="44">
        <f>Input!Q11</f>
        <v>1</v>
      </c>
      <c r="O8" s="44" t="str">
        <f>Input!R11</f>
        <v>-</v>
      </c>
      <c r="P8" s="17">
        <f>ROWS($D$2:D8)</f>
        <v>7</v>
      </c>
      <c r="Q8" s="17">
        <f>ROWS(E$2:E8)</f>
        <v>7</v>
      </c>
      <c r="R8" s="17">
        <f>ROWS(F$2:F8)</f>
        <v>7</v>
      </c>
      <c r="S8" s="17">
        <f>ROWS(G$2:G8)</f>
        <v>7</v>
      </c>
      <c r="T8" s="17">
        <f>ROWS(H$2:H8)</f>
        <v>7</v>
      </c>
      <c r="U8" s="17">
        <f>ROWS(I$2:I8)</f>
        <v>7</v>
      </c>
      <c r="V8" s="17">
        <f>ROWS(J$2:J8)</f>
        <v>7</v>
      </c>
      <c r="W8" s="17">
        <f>ROWS(K$2:K8)</f>
        <v>7</v>
      </c>
      <c r="X8" s="17">
        <f>ROWS(L$2:L8)</f>
        <v>7</v>
      </c>
      <c r="Y8" s="17">
        <f>ROWS(M$2:M8)</f>
        <v>7</v>
      </c>
      <c r="Z8" s="17">
        <f>ROWS(N$2:N8)</f>
        <v>7</v>
      </c>
      <c r="AA8" s="14" t="str">
        <f>IF(D8=Output!$C$7,P8,"")</f>
        <v/>
      </c>
      <c r="AB8" s="14" t="str">
        <f>IF(E8=Output!$C$9,Q8,"")</f>
        <v/>
      </c>
      <c r="AC8" s="14" t="str">
        <f>IF(F8=Output!$C$10,R8,"")</f>
        <v/>
      </c>
      <c r="AD8" s="14" t="str">
        <f>IF(G8=Output!$C$11,S8,"")</f>
        <v/>
      </c>
      <c r="AE8" s="14" t="str">
        <f>IF(H8=Output!$C$12,T8,"")</f>
        <v/>
      </c>
      <c r="AF8" s="14" t="str">
        <f>IF(Output!$C$13="","",IF(I8&gt;=Output!$C$13,U8,""))</f>
        <v/>
      </c>
      <c r="AG8" s="14" t="str">
        <f>IF(J8&lt;=Output!$C$14,V8,"")</f>
        <v/>
      </c>
      <c r="AH8" s="14" t="str">
        <f>IF(K8=Output!$C$15,W8,"")</f>
        <v/>
      </c>
      <c r="AI8" s="14" t="str">
        <f>IF(L8=Output!$C$8,X8,"")</f>
        <v/>
      </c>
      <c r="AJ8" s="14" t="str">
        <f>IF(M8=Output!$C$16,Y8,"")</f>
        <v/>
      </c>
      <c r="AK8" s="14" t="str">
        <f>IF(N8=Output!$C$17,Z8,"")</f>
        <v/>
      </c>
      <c r="AL8" s="20">
        <f>IF(Output!$C$7="",0,1)</f>
        <v>0</v>
      </c>
      <c r="AM8" s="20">
        <f>IF(Output!$C$9="",0,1)</f>
        <v>0</v>
      </c>
      <c r="AN8" s="20">
        <f>IF(Output!$C$10="",0,1)</f>
        <v>0</v>
      </c>
      <c r="AO8" s="20">
        <f>IF(Output!$C$11="",0,1)</f>
        <v>0</v>
      </c>
      <c r="AP8" s="20">
        <f>IF(Output!$C$12="",0,1)</f>
        <v>0</v>
      </c>
      <c r="AQ8" s="20">
        <f>IF(Output!$C$13="",0,1)</f>
        <v>0</v>
      </c>
      <c r="AR8" s="20">
        <f>IF(Output!$C$14="",0,1)</f>
        <v>0</v>
      </c>
      <c r="AS8" s="20">
        <f>IF(Output!$C$15="",0,1)</f>
        <v>0</v>
      </c>
      <c r="AT8" s="20">
        <f>IF(Output!$C$8="",0,1)</f>
        <v>0</v>
      </c>
      <c r="AU8" s="20">
        <f>IF(Output!$C$16="",0,1)</f>
        <v>0</v>
      </c>
      <c r="AV8" s="20">
        <f>IF(Output!$C$17="",0,1)</f>
        <v>0</v>
      </c>
      <c r="AW8" s="14">
        <f t="shared" si="3"/>
        <v>0</v>
      </c>
      <c r="AX8" s="14">
        <f t="shared" si="4"/>
        <v>0</v>
      </c>
      <c r="AY8" s="11" t="str">
        <f t="shared" si="27"/>
        <v/>
      </c>
      <c r="AZ8" s="11" t="str">
        <f t="shared" si="5"/>
        <v/>
      </c>
      <c r="BA8" s="11" t="str">
        <f t="shared" si="6"/>
        <v/>
      </c>
      <c r="BB8" s="11" t="str">
        <f t="shared" si="7"/>
        <v/>
      </c>
      <c r="BC8" s="11" t="str">
        <f t="shared" si="8"/>
        <v/>
      </c>
      <c r="BD8" s="11" t="str">
        <f t="shared" si="9"/>
        <v/>
      </c>
      <c r="BE8" s="11" t="str">
        <f t="shared" si="10"/>
        <v/>
      </c>
      <c r="BF8" s="11" t="str">
        <f t="shared" si="11"/>
        <v/>
      </c>
      <c r="BG8" s="11" t="str">
        <f t="shared" si="12"/>
        <v/>
      </c>
      <c r="BH8" s="11" t="str">
        <f t="shared" si="28"/>
        <v/>
      </c>
      <c r="BI8" s="11" t="str">
        <f t="shared" si="29"/>
        <v/>
      </c>
      <c r="BJ8" s="12" t="str">
        <f t="shared" si="13"/>
        <v/>
      </c>
      <c r="BK8" s="12" t="str">
        <f t="shared" si="14"/>
        <v/>
      </c>
      <c r="BL8" s="12" t="str">
        <f t="shared" si="15"/>
        <v/>
      </c>
      <c r="BM8" s="12" t="str">
        <f t="shared" si="16"/>
        <v/>
      </c>
      <c r="BN8" s="12" t="str">
        <f t="shared" si="17"/>
        <v/>
      </c>
      <c r="BO8" s="12" t="str">
        <f t="shared" si="18"/>
        <v/>
      </c>
      <c r="BP8" s="12" t="str">
        <f t="shared" si="19"/>
        <v/>
      </c>
      <c r="BQ8" s="12" t="str">
        <f t="shared" si="20"/>
        <v/>
      </c>
      <c r="BR8" s="12" t="str">
        <f t="shared" si="21"/>
        <v/>
      </c>
      <c r="BS8" s="12" t="str">
        <f t="shared" si="22"/>
        <v/>
      </c>
      <c r="BT8" s="12" t="str">
        <f t="shared" si="23"/>
        <v/>
      </c>
      <c r="BU8" s="17" t="str">
        <f t="shared" si="24"/>
        <v/>
      </c>
      <c r="BV8" s="54" t="str">
        <f t="shared" si="25"/>
        <v/>
      </c>
      <c r="BW8" s="54" t="str">
        <f t="shared" si="26"/>
        <v/>
      </c>
    </row>
    <row r="9" spans="1:75" ht="15.65" x14ac:dyDescent="0.3">
      <c r="A9" s="42" t="str">
        <f>IF(Input!B12="","",Input!B12)</f>
        <v>Avdjiev et al (2017)</v>
      </c>
      <c r="B9" s="59">
        <f>Input!E12</f>
        <v>3.3240520584656652E-2</v>
      </c>
      <c r="C9" s="59">
        <f>Input!F12</f>
        <v>3.3550539241305577E-2</v>
      </c>
      <c r="D9" s="40">
        <f>Input!G12</f>
        <v>2</v>
      </c>
      <c r="E9" s="40">
        <f>Input!H12</f>
        <v>1</v>
      </c>
      <c r="F9" s="40">
        <f>Input!I12</f>
        <v>1</v>
      </c>
      <c r="G9" s="40">
        <f>Input!J12</f>
        <v>1</v>
      </c>
      <c r="H9" s="40">
        <f>Input!K12</f>
        <v>2</v>
      </c>
      <c r="I9" s="60">
        <f>_xlfn.NUMBERVALUE(LEFT(Input!L12,4))</f>
        <v>2000</v>
      </c>
      <c r="J9" s="44">
        <f>_xlfn.NUMBERVALUE(LEFT(Input!M12,4))</f>
        <v>2014</v>
      </c>
      <c r="K9" s="40">
        <f>Input!N12</f>
        <v>2</v>
      </c>
      <c r="L9" s="40">
        <f>Input!O12</f>
        <v>1</v>
      </c>
      <c r="M9" s="44">
        <f>Input!P12</f>
        <v>1</v>
      </c>
      <c r="N9" s="44">
        <f>Input!Q12</f>
        <v>1</v>
      </c>
      <c r="O9" s="44" t="str">
        <f>Input!R12</f>
        <v>-</v>
      </c>
      <c r="P9" s="17">
        <f>ROWS($D$2:D9)</f>
        <v>8</v>
      </c>
      <c r="Q9" s="17">
        <f>ROWS(E$2:E9)</f>
        <v>8</v>
      </c>
      <c r="R9" s="17">
        <f>ROWS(F$2:F9)</f>
        <v>8</v>
      </c>
      <c r="S9" s="17">
        <f>ROWS(G$2:G9)</f>
        <v>8</v>
      </c>
      <c r="T9" s="17">
        <f>ROWS(H$2:H9)</f>
        <v>8</v>
      </c>
      <c r="U9" s="17">
        <f>ROWS(I$2:I9)</f>
        <v>8</v>
      </c>
      <c r="V9" s="17">
        <f>ROWS(J$2:J9)</f>
        <v>8</v>
      </c>
      <c r="W9" s="17">
        <f>ROWS(K$2:K9)</f>
        <v>8</v>
      </c>
      <c r="X9" s="17">
        <f>ROWS(L$2:L9)</f>
        <v>8</v>
      </c>
      <c r="Y9" s="17">
        <f>ROWS(M$2:M9)</f>
        <v>8</v>
      </c>
      <c r="Z9" s="17">
        <f>ROWS(N$2:N9)</f>
        <v>8</v>
      </c>
      <c r="AA9" s="14" t="str">
        <f>IF(D9=Output!$C$7,P9,"")</f>
        <v/>
      </c>
      <c r="AB9" s="14" t="str">
        <f>IF(E9=Output!$C$9,Q9,"")</f>
        <v/>
      </c>
      <c r="AC9" s="14" t="str">
        <f>IF(F9=Output!$C$10,R9,"")</f>
        <v/>
      </c>
      <c r="AD9" s="14" t="str">
        <f>IF(G9=Output!$C$11,S9,"")</f>
        <v/>
      </c>
      <c r="AE9" s="14" t="str">
        <f>IF(H9=Output!$C$12,T9,"")</f>
        <v/>
      </c>
      <c r="AF9" s="14" t="str">
        <f>IF(Output!$C$13="","",IF(I9&gt;=Output!$C$13,U9,""))</f>
        <v/>
      </c>
      <c r="AG9" s="14" t="str">
        <f>IF(J9&lt;=Output!$C$14,V9,"")</f>
        <v/>
      </c>
      <c r="AH9" s="14" t="str">
        <f>IF(K9=Output!$C$15,W9,"")</f>
        <v/>
      </c>
      <c r="AI9" s="14" t="str">
        <f>IF(L9=Output!$C$8,X9,"")</f>
        <v/>
      </c>
      <c r="AJ9" s="14" t="str">
        <f>IF(M9=Output!$C$16,Y9,"")</f>
        <v/>
      </c>
      <c r="AK9" s="14" t="str">
        <f>IF(N9=Output!$C$17,Z9,"")</f>
        <v/>
      </c>
      <c r="AL9" s="20">
        <f>IF(Output!$C$7="",0,1)</f>
        <v>0</v>
      </c>
      <c r="AM9" s="20">
        <f>IF(Output!$C$9="",0,1)</f>
        <v>0</v>
      </c>
      <c r="AN9" s="20">
        <f>IF(Output!$C$10="",0,1)</f>
        <v>0</v>
      </c>
      <c r="AO9" s="20">
        <f>IF(Output!$C$11="",0,1)</f>
        <v>0</v>
      </c>
      <c r="AP9" s="20">
        <f>IF(Output!$C$12="",0,1)</f>
        <v>0</v>
      </c>
      <c r="AQ9" s="20">
        <f>IF(Output!$C$13="",0,1)</f>
        <v>0</v>
      </c>
      <c r="AR9" s="20">
        <f>IF(Output!$C$14="",0,1)</f>
        <v>0</v>
      </c>
      <c r="AS9" s="20">
        <f>IF(Output!$C$15="",0,1)</f>
        <v>0</v>
      </c>
      <c r="AT9" s="20">
        <f>IF(Output!$C$8="",0,1)</f>
        <v>0</v>
      </c>
      <c r="AU9" s="20">
        <f>IF(Output!$C$16="",0,1)</f>
        <v>0</v>
      </c>
      <c r="AV9" s="20">
        <f>IF(Output!$C$17="",0,1)</f>
        <v>0</v>
      </c>
      <c r="AW9" s="14">
        <f t="shared" si="3"/>
        <v>0</v>
      </c>
      <c r="AX9" s="14">
        <f t="shared" si="4"/>
        <v>0</v>
      </c>
      <c r="AY9" s="11" t="str">
        <f t="shared" si="27"/>
        <v/>
      </c>
      <c r="AZ9" s="11" t="str">
        <f t="shared" si="5"/>
        <v/>
      </c>
      <c r="BA9" s="11" t="str">
        <f t="shared" si="6"/>
        <v/>
      </c>
      <c r="BB9" s="11" t="str">
        <f t="shared" si="7"/>
        <v/>
      </c>
      <c r="BC9" s="11" t="str">
        <f t="shared" si="8"/>
        <v/>
      </c>
      <c r="BD9" s="11" t="str">
        <f t="shared" si="9"/>
        <v/>
      </c>
      <c r="BE9" s="11" t="str">
        <f t="shared" si="10"/>
        <v/>
      </c>
      <c r="BF9" s="11" t="str">
        <f t="shared" si="11"/>
        <v/>
      </c>
      <c r="BG9" s="11" t="str">
        <f t="shared" si="12"/>
        <v/>
      </c>
      <c r="BH9" s="11" t="str">
        <f t="shared" si="28"/>
        <v/>
      </c>
      <c r="BI9" s="11" t="str">
        <f t="shared" si="29"/>
        <v/>
      </c>
      <c r="BJ9" s="12" t="str">
        <f t="shared" si="13"/>
        <v/>
      </c>
      <c r="BK9" s="12" t="str">
        <f t="shared" si="14"/>
        <v/>
      </c>
      <c r="BL9" s="12" t="str">
        <f t="shared" si="15"/>
        <v/>
      </c>
      <c r="BM9" s="12" t="str">
        <f t="shared" si="16"/>
        <v/>
      </c>
      <c r="BN9" s="12" t="str">
        <f t="shared" si="17"/>
        <v/>
      </c>
      <c r="BO9" s="12" t="str">
        <f t="shared" si="18"/>
        <v/>
      </c>
      <c r="BP9" s="12" t="str">
        <f t="shared" si="19"/>
        <v/>
      </c>
      <c r="BQ9" s="12" t="str">
        <f t="shared" si="20"/>
        <v/>
      </c>
      <c r="BR9" s="12" t="str">
        <f t="shared" si="21"/>
        <v/>
      </c>
      <c r="BS9" s="12" t="str">
        <f t="shared" si="22"/>
        <v/>
      </c>
      <c r="BT9" s="12" t="str">
        <f t="shared" si="23"/>
        <v/>
      </c>
      <c r="BU9" s="17" t="str">
        <f t="shared" si="24"/>
        <v/>
      </c>
      <c r="BV9" s="54" t="str">
        <f t="shared" si="25"/>
        <v/>
      </c>
      <c r="BW9" s="54" t="str">
        <f t="shared" si="26"/>
        <v/>
      </c>
    </row>
    <row r="10" spans="1:75" ht="15.65" x14ac:dyDescent="0.3">
      <c r="A10" s="42" t="str">
        <f>IF(Input!B13="","",Input!B13)</f>
        <v>Avdjiev et al (2017)</v>
      </c>
      <c r="B10" s="59">
        <f>Input!E13</f>
        <v>4.2373161851473551E-2</v>
      </c>
      <c r="C10" s="59">
        <f>Input!F13</f>
        <v>4.2581657332696921E-2</v>
      </c>
      <c r="D10" s="40">
        <f>Input!G13</f>
        <v>2</v>
      </c>
      <c r="E10" s="40">
        <f>Input!H13</f>
        <v>1</v>
      </c>
      <c r="F10" s="40">
        <f>Input!I13</f>
        <v>1</v>
      </c>
      <c r="G10" s="40">
        <f>Input!J13</f>
        <v>1</v>
      </c>
      <c r="H10" s="40">
        <f>Input!K13</f>
        <v>1</v>
      </c>
      <c r="I10" s="60">
        <f>_xlfn.NUMBERVALUE(LEFT(Input!L13,4))</f>
        <v>2000</v>
      </c>
      <c r="J10" s="44">
        <f>_xlfn.NUMBERVALUE(LEFT(Input!M13,4))</f>
        <v>2014</v>
      </c>
      <c r="K10" s="40">
        <f>Input!N13</f>
        <v>2</v>
      </c>
      <c r="L10" s="40">
        <f>Input!O13</f>
        <v>1</v>
      </c>
      <c r="M10" s="44">
        <f>Input!P13</f>
        <v>1</v>
      </c>
      <c r="N10" s="44">
        <f>Input!Q13</f>
        <v>1</v>
      </c>
      <c r="O10" s="44" t="str">
        <f>Input!R13</f>
        <v>-</v>
      </c>
      <c r="P10" s="17">
        <f>ROWS($D$2:D10)</f>
        <v>9</v>
      </c>
      <c r="Q10" s="17">
        <f>ROWS(E$2:E10)</f>
        <v>9</v>
      </c>
      <c r="R10" s="17">
        <f>ROWS(F$2:F10)</f>
        <v>9</v>
      </c>
      <c r="S10" s="17">
        <f>ROWS(G$2:G10)</f>
        <v>9</v>
      </c>
      <c r="T10" s="17">
        <f>ROWS(H$2:H10)</f>
        <v>9</v>
      </c>
      <c r="U10" s="17">
        <f>ROWS(I$2:I10)</f>
        <v>9</v>
      </c>
      <c r="V10" s="17">
        <f>ROWS(J$2:J10)</f>
        <v>9</v>
      </c>
      <c r="W10" s="17">
        <f>ROWS(K$2:K10)</f>
        <v>9</v>
      </c>
      <c r="X10" s="17">
        <f>ROWS(L$2:L10)</f>
        <v>9</v>
      </c>
      <c r="Y10" s="17">
        <f>ROWS(M$2:M10)</f>
        <v>9</v>
      </c>
      <c r="Z10" s="17">
        <f>ROWS(N$2:N10)</f>
        <v>9</v>
      </c>
      <c r="AA10" s="14" t="str">
        <f>IF(D10=Output!$C$7,P10,"")</f>
        <v/>
      </c>
      <c r="AB10" s="14" t="str">
        <f>IF(E10=Output!$C$9,Q10,"")</f>
        <v/>
      </c>
      <c r="AC10" s="14" t="str">
        <f>IF(F10=Output!$C$10,R10,"")</f>
        <v/>
      </c>
      <c r="AD10" s="14" t="str">
        <f>IF(G10=Output!$C$11,S10,"")</f>
        <v/>
      </c>
      <c r="AE10" s="14" t="str">
        <f>IF(H10=Output!$C$12,T10,"")</f>
        <v/>
      </c>
      <c r="AF10" s="14" t="str">
        <f>IF(Output!$C$13="","",IF(I10&gt;=Output!$C$13,U10,""))</f>
        <v/>
      </c>
      <c r="AG10" s="14" t="str">
        <f>IF(J10&lt;=Output!$C$14,V10,"")</f>
        <v/>
      </c>
      <c r="AH10" s="14" t="str">
        <f>IF(K10=Output!$C$15,W10,"")</f>
        <v/>
      </c>
      <c r="AI10" s="14" t="str">
        <f>IF(L10=Output!$C$8,X10,"")</f>
        <v/>
      </c>
      <c r="AJ10" s="14" t="str">
        <f>IF(M10=Output!$C$16,Y10,"")</f>
        <v/>
      </c>
      <c r="AK10" s="14" t="str">
        <f>IF(N10=Output!$C$17,Z10,"")</f>
        <v/>
      </c>
      <c r="AL10" s="20">
        <f>IF(Output!$C$7="",0,1)</f>
        <v>0</v>
      </c>
      <c r="AM10" s="20">
        <f>IF(Output!$C$9="",0,1)</f>
        <v>0</v>
      </c>
      <c r="AN10" s="20">
        <f>IF(Output!$C$10="",0,1)</f>
        <v>0</v>
      </c>
      <c r="AO10" s="20">
        <f>IF(Output!$C$11="",0,1)</f>
        <v>0</v>
      </c>
      <c r="AP10" s="20">
        <f>IF(Output!$C$12="",0,1)</f>
        <v>0</v>
      </c>
      <c r="AQ10" s="20">
        <f>IF(Output!$C$13="",0,1)</f>
        <v>0</v>
      </c>
      <c r="AR10" s="20">
        <f>IF(Output!$C$14="",0,1)</f>
        <v>0</v>
      </c>
      <c r="AS10" s="20">
        <f>IF(Output!$C$15="",0,1)</f>
        <v>0</v>
      </c>
      <c r="AT10" s="20">
        <f>IF(Output!$C$8="",0,1)</f>
        <v>0</v>
      </c>
      <c r="AU10" s="20">
        <f>IF(Output!$C$16="",0,1)</f>
        <v>0</v>
      </c>
      <c r="AV10" s="20">
        <f>IF(Output!$C$17="",0,1)</f>
        <v>0</v>
      </c>
      <c r="AW10" s="14">
        <f t="shared" si="3"/>
        <v>0</v>
      </c>
      <c r="AX10" s="14">
        <f t="shared" si="4"/>
        <v>0</v>
      </c>
      <c r="AY10" s="11" t="str">
        <f t="shared" si="27"/>
        <v/>
      </c>
      <c r="AZ10" s="11" t="str">
        <f t="shared" si="5"/>
        <v/>
      </c>
      <c r="BA10" s="11" t="str">
        <f t="shared" si="6"/>
        <v/>
      </c>
      <c r="BB10" s="11" t="str">
        <f t="shared" si="7"/>
        <v/>
      </c>
      <c r="BC10" s="11" t="str">
        <f t="shared" si="8"/>
        <v/>
      </c>
      <c r="BD10" s="11" t="str">
        <f t="shared" si="9"/>
        <v/>
      </c>
      <c r="BE10" s="11" t="str">
        <f t="shared" si="10"/>
        <v/>
      </c>
      <c r="BF10" s="11" t="str">
        <f t="shared" si="11"/>
        <v/>
      </c>
      <c r="BG10" s="11" t="str">
        <f t="shared" si="12"/>
        <v/>
      </c>
      <c r="BH10" s="11" t="str">
        <f t="shared" si="28"/>
        <v/>
      </c>
      <c r="BI10" s="11" t="str">
        <f t="shared" si="29"/>
        <v/>
      </c>
      <c r="BJ10" s="12" t="str">
        <f t="shared" si="13"/>
        <v/>
      </c>
      <c r="BK10" s="12" t="str">
        <f t="shared" si="14"/>
        <v/>
      </c>
      <c r="BL10" s="12" t="str">
        <f t="shared" si="15"/>
        <v/>
      </c>
      <c r="BM10" s="12" t="str">
        <f t="shared" si="16"/>
        <v/>
      </c>
      <c r="BN10" s="12" t="str">
        <f t="shared" si="17"/>
        <v/>
      </c>
      <c r="BO10" s="12" t="str">
        <f t="shared" si="18"/>
        <v/>
      </c>
      <c r="BP10" s="12" t="str">
        <f t="shared" si="19"/>
        <v/>
      </c>
      <c r="BQ10" s="12" t="str">
        <f t="shared" si="20"/>
        <v/>
      </c>
      <c r="BR10" s="12" t="str">
        <f t="shared" si="21"/>
        <v/>
      </c>
      <c r="BS10" s="12" t="str">
        <f t="shared" si="22"/>
        <v/>
      </c>
      <c r="BT10" s="12" t="str">
        <f t="shared" si="23"/>
        <v/>
      </c>
      <c r="BU10" s="17" t="str">
        <f t="shared" si="24"/>
        <v/>
      </c>
      <c r="BV10" s="54" t="str">
        <f t="shared" si="25"/>
        <v/>
      </c>
      <c r="BW10" s="54" t="str">
        <f t="shared" si="26"/>
        <v/>
      </c>
    </row>
    <row r="11" spans="1:75" ht="15.65" x14ac:dyDescent="0.3">
      <c r="A11" s="42" t="str">
        <f>IF(Input!B14="","",Input!B14)</f>
        <v>Baskaya et al. (2017)</v>
      </c>
      <c r="B11" s="59">
        <f>Input!E14</f>
        <v>-5.6350052563201469E-2</v>
      </c>
      <c r="C11" s="59">
        <f>Input!F14</f>
        <v>-5.6350052563201469E-2</v>
      </c>
      <c r="D11" s="40">
        <f>Input!G14</f>
        <v>2</v>
      </c>
      <c r="E11" s="40">
        <f>Input!H14</f>
        <v>2</v>
      </c>
      <c r="F11" s="40">
        <f>Input!I14</f>
        <v>2</v>
      </c>
      <c r="G11" s="40">
        <f>Input!J14</f>
        <v>1</v>
      </c>
      <c r="H11" s="40">
        <f>Input!K14</f>
        <v>3</v>
      </c>
      <c r="I11" s="60">
        <f>_xlfn.NUMBERVALUE(LEFT(Input!L14,4))</f>
        <v>2006</v>
      </c>
      <c r="J11" s="44">
        <f>_xlfn.NUMBERVALUE(LEFT(Input!M14,4))</f>
        <v>2013</v>
      </c>
      <c r="K11" s="40">
        <f>Input!N14</f>
        <v>1</v>
      </c>
      <c r="L11" s="40">
        <f>Input!O14</f>
        <v>1</v>
      </c>
      <c r="M11" s="44">
        <f>Input!P14</f>
        <v>1</v>
      </c>
      <c r="N11" s="44">
        <f>Input!Q14</f>
        <v>1</v>
      </c>
      <c r="O11" s="44" t="str">
        <f>Input!R14</f>
        <v>-</v>
      </c>
      <c r="P11" s="17">
        <f>ROWS($D$2:D11)</f>
        <v>10</v>
      </c>
      <c r="Q11" s="17">
        <f>ROWS(E$2:E11)</f>
        <v>10</v>
      </c>
      <c r="R11" s="17">
        <f>ROWS(F$2:F11)</f>
        <v>10</v>
      </c>
      <c r="S11" s="17">
        <f>ROWS(G$2:G11)</f>
        <v>10</v>
      </c>
      <c r="T11" s="17">
        <f>ROWS(H$2:H11)</f>
        <v>10</v>
      </c>
      <c r="U11" s="17">
        <f>ROWS(I$2:I11)</f>
        <v>10</v>
      </c>
      <c r="V11" s="17">
        <f>ROWS(J$2:J11)</f>
        <v>10</v>
      </c>
      <c r="W11" s="17">
        <f>ROWS(K$2:K11)</f>
        <v>10</v>
      </c>
      <c r="X11" s="17">
        <f>ROWS(L$2:L11)</f>
        <v>10</v>
      </c>
      <c r="Y11" s="17">
        <f>ROWS(M$2:M11)</f>
        <v>10</v>
      </c>
      <c r="Z11" s="17">
        <f>ROWS(N$2:N11)</f>
        <v>10</v>
      </c>
      <c r="AA11" s="14" t="str">
        <f>IF(D11=Output!$C$7,P11,"")</f>
        <v/>
      </c>
      <c r="AB11" s="14" t="str">
        <f>IF(E11=Output!$C$9,Q11,"")</f>
        <v/>
      </c>
      <c r="AC11" s="14" t="str">
        <f>IF(F11=Output!$C$10,R11,"")</f>
        <v/>
      </c>
      <c r="AD11" s="14" t="str">
        <f>IF(G11=Output!$C$11,S11,"")</f>
        <v/>
      </c>
      <c r="AE11" s="14" t="str">
        <f>IF(H11=Output!$C$12,T11,"")</f>
        <v/>
      </c>
      <c r="AF11" s="14" t="str">
        <f>IF(Output!$C$13="","",IF(I11&gt;=Output!$C$13,U11,""))</f>
        <v/>
      </c>
      <c r="AG11" s="14" t="str">
        <f>IF(J11&lt;=Output!$C$14,V11,"")</f>
        <v/>
      </c>
      <c r="AH11" s="14" t="str">
        <f>IF(K11=Output!$C$15,W11,"")</f>
        <v/>
      </c>
      <c r="AI11" s="14" t="str">
        <f>IF(L11=Output!$C$8,X11,"")</f>
        <v/>
      </c>
      <c r="AJ11" s="14" t="str">
        <f>IF(M11=Output!$C$16,Y11,"")</f>
        <v/>
      </c>
      <c r="AK11" s="14" t="str">
        <f>IF(N11=Output!$C$17,Z11,"")</f>
        <v/>
      </c>
      <c r="AL11" s="20">
        <f>IF(Output!$C$7="",0,1)</f>
        <v>0</v>
      </c>
      <c r="AM11" s="20">
        <f>IF(Output!$C$9="",0,1)</f>
        <v>0</v>
      </c>
      <c r="AN11" s="20">
        <f>IF(Output!$C$10="",0,1)</f>
        <v>0</v>
      </c>
      <c r="AO11" s="20">
        <f>IF(Output!$C$11="",0,1)</f>
        <v>0</v>
      </c>
      <c r="AP11" s="20">
        <f>IF(Output!$C$12="",0,1)</f>
        <v>0</v>
      </c>
      <c r="AQ11" s="20">
        <f>IF(Output!$C$13="",0,1)</f>
        <v>0</v>
      </c>
      <c r="AR11" s="20">
        <f>IF(Output!$C$14="",0,1)</f>
        <v>0</v>
      </c>
      <c r="AS11" s="20">
        <f>IF(Output!$C$15="",0,1)</f>
        <v>0</v>
      </c>
      <c r="AT11" s="20">
        <f>IF(Output!$C$8="",0,1)</f>
        <v>0</v>
      </c>
      <c r="AU11" s="20">
        <f>IF(Output!$C$16="",0,1)</f>
        <v>0</v>
      </c>
      <c r="AV11" s="20">
        <f>IF(Output!$C$17="",0,1)</f>
        <v>0</v>
      </c>
      <c r="AW11" s="14">
        <f t="shared" si="3"/>
        <v>0</v>
      </c>
      <c r="AX11" s="14">
        <f t="shared" si="4"/>
        <v>0</v>
      </c>
      <c r="AY11" s="11" t="str">
        <f t="shared" si="27"/>
        <v/>
      </c>
      <c r="AZ11" s="11" t="str">
        <f t="shared" si="5"/>
        <v/>
      </c>
      <c r="BA11" s="11" t="str">
        <f t="shared" si="6"/>
        <v/>
      </c>
      <c r="BB11" s="11" t="str">
        <f t="shared" si="7"/>
        <v/>
      </c>
      <c r="BC11" s="11" t="str">
        <f t="shared" si="8"/>
        <v/>
      </c>
      <c r="BD11" s="11" t="str">
        <f t="shared" si="9"/>
        <v/>
      </c>
      <c r="BE11" s="11" t="str">
        <f t="shared" si="10"/>
        <v/>
      </c>
      <c r="BF11" s="11" t="str">
        <f t="shared" si="11"/>
        <v/>
      </c>
      <c r="BG11" s="11" t="str">
        <f t="shared" si="12"/>
        <v/>
      </c>
      <c r="BH11" s="11" t="str">
        <f t="shared" si="28"/>
        <v/>
      </c>
      <c r="BI11" s="11" t="str">
        <f t="shared" si="29"/>
        <v/>
      </c>
      <c r="BJ11" s="12" t="str">
        <f t="shared" si="13"/>
        <v/>
      </c>
      <c r="BK11" s="12" t="str">
        <f t="shared" si="14"/>
        <v/>
      </c>
      <c r="BL11" s="12" t="str">
        <f t="shared" si="15"/>
        <v/>
      </c>
      <c r="BM11" s="12" t="str">
        <f t="shared" si="16"/>
        <v/>
      </c>
      <c r="BN11" s="12" t="str">
        <f t="shared" si="17"/>
        <v/>
      </c>
      <c r="BO11" s="12" t="str">
        <f t="shared" si="18"/>
        <v/>
      </c>
      <c r="BP11" s="12" t="str">
        <f t="shared" si="19"/>
        <v/>
      </c>
      <c r="BQ11" s="12" t="str">
        <f t="shared" si="20"/>
        <v/>
      </c>
      <c r="BR11" s="12" t="str">
        <f t="shared" si="21"/>
        <v/>
      </c>
      <c r="BS11" s="12" t="str">
        <f t="shared" si="22"/>
        <v/>
      </c>
      <c r="BT11" s="12" t="str">
        <f t="shared" si="23"/>
        <v/>
      </c>
      <c r="BU11" s="17" t="str">
        <f t="shared" si="24"/>
        <v/>
      </c>
      <c r="BV11" s="54" t="str">
        <f t="shared" si="25"/>
        <v/>
      </c>
      <c r="BW11" s="54" t="str">
        <f t="shared" si="26"/>
        <v/>
      </c>
    </row>
    <row r="12" spans="1:75" ht="15.65" x14ac:dyDescent="0.3">
      <c r="A12" s="42" t="str">
        <f>IF(Input!B15="","",Input!B15)</f>
        <v>Baskaya et al. (2017)</v>
      </c>
      <c r="B12" s="59">
        <f>Input!E15</f>
        <v>8.1933804805864208E-2</v>
      </c>
      <c r="C12" s="59">
        <f>Input!F15</f>
        <v>8.1933804805864208E-2</v>
      </c>
      <c r="D12" s="40">
        <f>Input!G15</f>
        <v>3</v>
      </c>
      <c r="E12" s="40">
        <f>Input!H15</f>
        <v>2</v>
      </c>
      <c r="F12" s="40">
        <f>Input!I15</f>
        <v>2</v>
      </c>
      <c r="G12" s="40">
        <f>Input!J15</f>
        <v>1</v>
      </c>
      <c r="H12" s="40">
        <f>Input!K15</f>
        <v>3</v>
      </c>
      <c r="I12" s="60">
        <f>_xlfn.NUMBERVALUE(LEFT(Input!L15,4))</f>
        <v>2006</v>
      </c>
      <c r="J12" s="44">
        <f>_xlfn.NUMBERVALUE(LEFT(Input!M15,4))</f>
        <v>2013</v>
      </c>
      <c r="K12" s="40">
        <f>Input!N15</f>
        <v>1</v>
      </c>
      <c r="L12" s="40">
        <f>Input!O15</f>
        <v>1</v>
      </c>
      <c r="M12" s="44">
        <f>Input!P15</f>
        <v>1</v>
      </c>
      <c r="N12" s="44">
        <f>Input!Q15</f>
        <v>1</v>
      </c>
      <c r="O12" s="44" t="str">
        <f>Input!R15</f>
        <v>-</v>
      </c>
      <c r="P12" s="17">
        <f>ROWS($D$2:D12)</f>
        <v>11</v>
      </c>
      <c r="Q12" s="17">
        <f>ROWS(E$2:E12)</f>
        <v>11</v>
      </c>
      <c r="R12" s="17">
        <f>ROWS(F$2:F12)</f>
        <v>11</v>
      </c>
      <c r="S12" s="17">
        <f>ROWS(G$2:G12)</f>
        <v>11</v>
      </c>
      <c r="T12" s="17">
        <f>ROWS(H$2:H12)</f>
        <v>11</v>
      </c>
      <c r="U12" s="17">
        <f>ROWS(I$2:I12)</f>
        <v>11</v>
      </c>
      <c r="V12" s="17">
        <f>ROWS(J$2:J12)</f>
        <v>11</v>
      </c>
      <c r="W12" s="17">
        <f>ROWS(K$2:K12)</f>
        <v>11</v>
      </c>
      <c r="X12" s="17">
        <f>ROWS(L$2:L12)</f>
        <v>11</v>
      </c>
      <c r="Y12" s="17">
        <f>ROWS(M$2:M12)</f>
        <v>11</v>
      </c>
      <c r="Z12" s="17">
        <f>ROWS(N$2:N12)</f>
        <v>11</v>
      </c>
      <c r="AA12" s="14" t="str">
        <f>IF(D12=Output!$C$7,P12,"")</f>
        <v/>
      </c>
      <c r="AB12" s="14" t="str">
        <f>IF(E12=Output!$C$9,Q12,"")</f>
        <v/>
      </c>
      <c r="AC12" s="14" t="str">
        <f>IF(F12=Output!$C$10,R12,"")</f>
        <v/>
      </c>
      <c r="AD12" s="14" t="str">
        <f>IF(G12=Output!$C$11,S12,"")</f>
        <v/>
      </c>
      <c r="AE12" s="14" t="str">
        <f>IF(H12=Output!$C$12,T12,"")</f>
        <v/>
      </c>
      <c r="AF12" s="14" t="str">
        <f>IF(Output!$C$13="","",IF(I12&gt;=Output!$C$13,U12,""))</f>
        <v/>
      </c>
      <c r="AG12" s="14" t="str">
        <f>IF(J12&lt;=Output!$C$14,V12,"")</f>
        <v/>
      </c>
      <c r="AH12" s="14" t="str">
        <f>IF(K12=Output!$C$15,W12,"")</f>
        <v/>
      </c>
      <c r="AI12" s="14" t="str">
        <f>IF(L12=Output!$C$8,X12,"")</f>
        <v/>
      </c>
      <c r="AJ12" s="14" t="str">
        <f>IF(M12=Output!$C$16,Y12,"")</f>
        <v/>
      </c>
      <c r="AK12" s="14" t="str">
        <f>IF(N12=Output!$C$17,Z12,"")</f>
        <v/>
      </c>
      <c r="AL12" s="20">
        <f>IF(Output!$C$7="",0,1)</f>
        <v>0</v>
      </c>
      <c r="AM12" s="20">
        <f>IF(Output!$C$9="",0,1)</f>
        <v>0</v>
      </c>
      <c r="AN12" s="20">
        <f>IF(Output!$C$10="",0,1)</f>
        <v>0</v>
      </c>
      <c r="AO12" s="20">
        <f>IF(Output!$C$11="",0,1)</f>
        <v>0</v>
      </c>
      <c r="AP12" s="20">
        <f>IF(Output!$C$12="",0,1)</f>
        <v>0</v>
      </c>
      <c r="AQ12" s="20">
        <f>IF(Output!$C$13="",0,1)</f>
        <v>0</v>
      </c>
      <c r="AR12" s="20">
        <f>IF(Output!$C$14="",0,1)</f>
        <v>0</v>
      </c>
      <c r="AS12" s="20">
        <f>IF(Output!$C$15="",0,1)</f>
        <v>0</v>
      </c>
      <c r="AT12" s="20">
        <f>IF(Output!$C$8="",0,1)</f>
        <v>0</v>
      </c>
      <c r="AU12" s="20">
        <f>IF(Output!$C$16="",0,1)</f>
        <v>0</v>
      </c>
      <c r="AV12" s="20">
        <f>IF(Output!$C$17="",0,1)</f>
        <v>0</v>
      </c>
      <c r="AW12" s="14">
        <f t="shared" si="3"/>
        <v>0</v>
      </c>
      <c r="AX12" s="14">
        <f t="shared" si="4"/>
        <v>0</v>
      </c>
      <c r="AY12" s="11" t="str">
        <f t="shared" si="27"/>
        <v/>
      </c>
      <c r="AZ12" s="11" t="str">
        <f t="shared" si="5"/>
        <v/>
      </c>
      <c r="BA12" s="11" t="str">
        <f t="shared" si="6"/>
        <v/>
      </c>
      <c r="BB12" s="11" t="str">
        <f t="shared" si="7"/>
        <v/>
      </c>
      <c r="BC12" s="11" t="str">
        <f t="shared" si="8"/>
        <v/>
      </c>
      <c r="BD12" s="11" t="str">
        <f t="shared" si="9"/>
        <v/>
      </c>
      <c r="BE12" s="11" t="str">
        <f t="shared" si="10"/>
        <v/>
      </c>
      <c r="BF12" s="11" t="str">
        <f t="shared" si="11"/>
        <v/>
      </c>
      <c r="BG12" s="11" t="str">
        <f t="shared" si="12"/>
        <v/>
      </c>
      <c r="BH12" s="11" t="str">
        <f t="shared" si="28"/>
        <v/>
      </c>
      <c r="BI12" s="11" t="str">
        <f t="shared" si="29"/>
        <v/>
      </c>
      <c r="BJ12" s="12" t="str">
        <f t="shared" si="13"/>
        <v/>
      </c>
      <c r="BK12" s="12" t="str">
        <f t="shared" si="14"/>
        <v/>
      </c>
      <c r="BL12" s="12" t="str">
        <f t="shared" si="15"/>
        <v/>
      </c>
      <c r="BM12" s="12" t="str">
        <f t="shared" si="16"/>
        <v/>
      </c>
      <c r="BN12" s="12" t="str">
        <f t="shared" si="17"/>
        <v/>
      </c>
      <c r="BO12" s="12" t="str">
        <f t="shared" si="18"/>
        <v/>
      </c>
      <c r="BP12" s="12" t="str">
        <f t="shared" si="19"/>
        <v/>
      </c>
      <c r="BQ12" s="12" t="str">
        <f t="shared" si="20"/>
        <v/>
      </c>
      <c r="BR12" s="12" t="str">
        <f t="shared" si="21"/>
        <v/>
      </c>
      <c r="BS12" s="12" t="str">
        <f t="shared" si="22"/>
        <v/>
      </c>
      <c r="BT12" s="12" t="str">
        <f t="shared" si="23"/>
        <v/>
      </c>
      <c r="BU12" s="17" t="str">
        <f t="shared" si="24"/>
        <v/>
      </c>
      <c r="BV12" s="54" t="str">
        <f t="shared" si="25"/>
        <v/>
      </c>
      <c r="BW12" s="54" t="str">
        <f t="shared" si="26"/>
        <v/>
      </c>
    </row>
    <row r="13" spans="1:75" ht="15.65" x14ac:dyDescent="0.3">
      <c r="A13" s="42" t="str">
        <f>IF(Input!B16="","",Input!B16)</f>
        <v>Berróspide et al. (2017)</v>
      </c>
      <c r="B13" s="59">
        <f>Input!E16</f>
        <v>2.7367802763489379E-2</v>
      </c>
      <c r="C13" s="59">
        <f>Input!F16</f>
        <v>2.7367802763489379E-2</v>
      </c>
      <c r="D13" s="44">
        <f>Input!G16</f>
        <v>2</v>
      </c>
      <c r="E13" s="44">
        <f>Input!H16</f>
        <v>2</v>
      </c>
      <c r="F13" s="44">
        <f>Input!I16</f>
        <v>2</v>
      </c>
      <c r="G13" s="44">
        <f>Input!J16</f>
        <v>1</v>
      </c>
      <c r="H13" s="44">
        <f>Input!K16</f>
        <v>3</v>
      </c>
      <c r="I13" s="60">
        <f>_xlfn.NUMBERVALUE(LEFT(Input!L16,4))</f>
        <v>2001</v>
      </c>
      <c r="J13" s="44">
        <f>_xlfn.NUMBERVALUE(LEFT(Input!M16,4))</f>
        <v>2013</v>
      </c>
      <c r="K13" s="44">
        <f>Input!N16</f>
        <v>1</v>
      </c>
      <c r="L13" s="44">
        <f>Input!O16</f>
        <v>1</v>
      </c>
      <c r="M13" s="44">
        <f>Input!P16</f>
        <v>1</v>
      </c>
      <c r="N13" s="44">
        <f>Input!Q16</f>
        <v>1</v>
      </c>
      <c r="O13" s="44" t="str">
        <f>Input!R16</f>
        <v>-</v>
      </c>
      <c r="P13" s="17">
        <f>ROWS($D$2:D13)</f>
        <v>12</v>
      </c>
      <c r="Q13" s="17">
        <f>ROWS(E$2:E13)</f>
        <v>12</v>
      </c>
      <c r="R13" s="17">
        <f>ROWS(F$2:F13)</f>
        <v>12</v>
      </c>
      <c r="S13" s="17">
        <f>ROWS(G$2:G13)</f>
        <v>12</v>
      </c>
      <c r="T13" s="17">
        <f>ROWS(H$2:H13)</f>
        <v>12</v>
      </c>
      <c r="U13" s="17">
        <f>ROWS(I$2:I13)</f>
        <v>12</v>
      </c>
      <c r="V13" s="17">
        <f>ROWS(J$2:J13)</f>
        <v>12</v>
      </c>
      <c r="W13" s="17">
        <f>ROWS(K$2:K13)</f>
        <v>12</v>
      </c>
      <c r="X13" s="17">
        <f>ROWS(L$2:L13)</f>
        <v>12</v>
      </c>
      <c r="Y13" s="17">
        <f>ROWS(M$2:M13)</f>
        <v>12</v>
      </c>
      <c r="Z13" s="17">
        <f>ROWS(N$2:N13)</f>
        <v>12</v>
      </c>
      <c r="AA13" s="14" t="str">
        <f>IF(D13=Output!$C$7,P13,"")</f>
        <v/>
      </c>
      <c r="AB13" s="14" t="str">
        <f>IF(E13=Output!$C$9,Q13,"")</f>
        <v/>
      </c>
      <c r="AC13" s="14" t="str">
        <f>IF(F13=Output!$C$10,R13,"")</f>
        <v/>
      </c>
      <c r="AD13" s="14" t="str">
        <f>IF(G13=Output!$C$11,S13,"")</f>
        <v/>
      </c>
      <c r="AE13" s="14" t="str">
        <f>IF(H13=Output!$C$12,T13,"")</f>
        <v/>
      </c>
      <c r="AF13" s="14" t="str">
        <f>IF(Output!$C$13="","",IF(I13&gt;=Output!$C$13,U13,""))</f>
        <v/>
      </c>
      <c r="AG13" s="14" t="str">
        <f>IF(J13&lt;=Output!$C$14,V13,"")</f>
        <v/>
      </c>
      <c r="AH13" s="14" t="str">
        <f>IF(K13=Output!$C$15,W13,"")</f>
        <v/>
      </c>
      <c r="AI13" s="14" t="str">
        <f>IF(L13=Output!$C$8,X13,"")</f>
        <v/>
      </c>
      <c r="AJ13" s="14" t="str">
        <f>IF(M13=Output!$C$16,Y13,"")</f>
        <v/>
      </c>
      <c r="AK13" s="14" t="str">
        <f>IF(N13=Output!$C$17,Z13,"")</f>
        <v/>
      </c>
      <c r="AL13" s="20">
        <f>IF(Output!$C$7="",0,1)</f>
        <v>0</v>
      </c>
      <c r="AM13" s="20">
        <f>IF(Output!$C$9="",0,1)</f>
        <v>0</v>
      </c>
      <c r="AN13" s="20">
        <f>IF(Output!$C$10="",0,1)</f>
        <v>0</v>
      </c>
      <c r="AO13" s="20">
        <f>IF(Output!$C$11="",0,1)</f>
        <v>0</v>
      </c>
      <c r="AP13" s="20">
        <f>IF(Output!$C$12="",0,1)</f>
        <v>0</v>
      </c>
      <c r="AQ13" s="20">
        <f>IF(Output!$C$13="",0,1)</f>
        <v>0</v>
      </c>
      <c r="AR13" s="20">
        <f>IF(Output!$C$14="",0,1)</f>
        <v>0</v>
      </c>
      <c r="AS13" s="20">
        <f>IF(Output!$C$15="",0,1)</f>
        <v>0</v>
      </c>
      <c r="AT13" s="20">
        <f>IF(Output!$C$8="",0,1)</f>
        <v>0</v>
      </c>
      <c r="AU13" s="20">
        <f>IF(Output!$C$16="",0,1)</f>
        <v>0</v>
      </c>
      <c r="AV13" s="20">
        <f>IF(Output!$C$17="",0,1)</f>
        <v>0</v>
      </c>
      <c r="AW13" s="14">
        <f t="shared" si="3"/>
        <v>0</v>
      </c>
      <c r="AX13" s="14">
        <f t="shared" si="4"/>
        <v>0</v>
      </c>
      <c r="AY13" s="11" t="str">
        <f t="shared" si="27"/>
        <v/>
      </c>
      <c r="AZ13" s="11" t="str">
        <f t="shared" si="5"/>
        <v/>
      </c>
      <c r="BA13" s="11" t="str">
        <f t="shared" si="6"/>
        <v/>
      </c>
      <c r="BB13" s="11" t="str">
        <f t="shared" si="7"/>
        <v/>
      </c>
      <c r="BC13" s="11" t="str">
        <f t="shared" si="8"/>
        <v/>
      </c>
      <c r="BD13" s="11" t="str">
        <f t="shared" si="9"/>
        <v/>
      </c>
      <c r="BE13" s="11" t="str">
        <f t="shared" si="10"/>
        <v/>
      </c>
      <c r="BF13" s="11" t="str">
        <f t="shared" si="11"/>
        <v/>
      </c>
      <c r="BG13" s="11" t="str">
        <f t="shared" si="12"/>
        <v/>
      </c>
      <c r="BH13" s="11" t="str">
        <f t="shared" si="28"/>
        <v/>
      </c>
      <c r="BI13" s="11" t="str">
        <f t="shared" si="29"/>
        <v/>
      </c>
      <c r="BJ13" s="12" t="str">
        <f t="shared" si="13"/>
        <v/>
      </c>
      <c r="BK13" s="12" t="str">
        <f t="shared" si="14"/>
        <v/>
      </c>
      <c r="BL13" s="12" t="str">
        <f t="shared" si="15"/>
        <v/>
      </c>
      <c r="BM13" s="12" t="str">
        <f t="shared" si="16"/>
        <v/>
      </c>
      <c r="BN13" s="12" t="str">
        <f t="shared" si="17"/>
        <v/>
      </c>
      <c r="BO13" s="12" t="str">
        <f t="shared" si="18"/>
        <v/>
      </c>
      <c r="BP13" s="12" t="str">
        <f t="shared" si="19"/>
        <v/>
      </c>
      <c r="BQ13" s="12" t="str">
        <f t="shared" si="20"/>
        <v/>
      </c>
      <c r="BR13" s="12" t="str">
        <f t="shared" si="21"/>
        <v/>
      </c>
      <c r="BS13" s="12" t="str">
        <f t="shared" si="22"/>
        <v/>
      </c>
      <c r="BT13" s="12" t="str">
        <f t="shared" si="23"/>
        <v/>
      </c>
      <c r="BU13" s="17" t="str">
        <f t="shared" si="24"/>
        <v/>
      </c>
      <c r="BV13" s="54" t="str">
        <f t="shared" si="25"/>
        <v/>
      </c>
      <c r="BW13" s="54" t="str">
        <f t="shared" si="26"/>
        <v/>
      </c>
    </row>
    <row r="14" spans="1:75" ht="15.65" x14ac:dyDescent="0.3">
      <c r="A14" s="42" t="str">
        <f>IF(Input!B17="","",Input!B17)</f>
        <v>Berróspide et al. (2017)</v>
      </c>
      <c r="B14" s="59">
        <f>Input!E17</f>
        <v>5.1271096376024117E-2</v>
      </c>
      <c r="C14" s="59">
        <f>Input!F17</f>
        <v>5.1271096376024117E-2</v>
      </c>
      <c r="D14" s="44">
        <f>Input!G17</f>
        <v>3</v>
      </c>
      <c r="E14" s="44">
        <f>Input!H17</f>
        <v>2</v>
      </c>
      <c r="F14" s="44">
        <f>Input!I17</f>
        <v>2</v>
      </c>
      <c r="G14" s="44">
        <f>Input!J17</f>
        <v>1</v>
      </c>
      <c r="H14" s="44">
        <f>Input!K17</f>
        <v>3</v>
      </c>
      <c r="I14" s="60">
        <f>_xlfn.NUMBERVALUE(LEFT(Input!L17,4))</f>
        <v>2001</v>
      </c>
      <c r="J14" s="44">
        <f>_xlfn.NUMBERVALUE(LEFT(Input!M17,4))</f>
        <v>2013</v>
      </c>
      <c r="K14" s="44">
        <f>Input!N17</f>
        <v>1</v>
      </c>
      <c r="L14" s="44">
        <f>Input!O17</f>
        <v>1</v>
      </c>
      <c r="M14" s="44">
        <f>Input!P17</f>
        <v>1</v>
      </c>
      <c r="N14" s="44">
        <f>Input!Q17</f>
        <v>1</v>
      </c>
      <c r="O14" s="44" t="str">
        <f>Input!R17</f>
        <v>-</v>
      </c>
      <c r="P14" s="17">
        <f>ROWS($D$2:D14)</f>
        <v>13</v>
      </c>
      <c r="Q14" s="17">
        <f>ROWS(E$2:E14)</f>
        <v>13</v>
      </c>
      <c r="R14" s="17">
        <f>ROWS(F$2:F14)</f>
        <v>13</v>
      </c>
      <c r="S14" s="17">
        <f>ROWS(G$2:G14)</f>
        <v>13</v>
      </c>
      <c r="T14" s="17">
        <f>ROWS(H$2:H14)</f>
        <v>13</v>
      </c>
      <c r="U14" s="17">
        <f>ROWS(I$2:I14)</f>
        <v>13</v>
      </c>
      <c r="V14" s="17">
        <f>ROWS(J$2:J14)</f>
        <v>13</v>
      </c>
      <c r="W14" s="17">
        <f>ROWS(K$2:K14)</f>
        <v>13</v>
      </c>
      <c r="X14" s="17">
        <f>ROWS(L$2:L14)</f>
        <v>13</v>
      </c>
      <c r="Y14" s="17">
        <f>ROWS(M$2:M14)</f>
        <v>13</v>
      </c>
      <c r="Z14" s="17">
        <f>ROWS(N$2:N14)</f>
        <v>13</v>
      </c>
      <c r="AA14" s="14" t="str">
        <f>IF(D14=Output!$C$7,P14,"")</f>
        <v/>
      </c>
      <c r="AB14" s="14" t="str">
        <f>IF(E14=Output!$C$9,Q14,"")</f>
        <v/>
      </c>
      <c r="AC14" s="14" t="str">
        <f>IF(F14=Output!$C$10,R14,"")</f>
        <v/>
      </c>
      <c r="AD14" s="14" t="str">
        <f>IF(G14=Output!$C$11,S14,"")</f>
        <v/>
      </c>
      <c r="AE14" s="14" t="str">
        <f>IF(H14=Output!$C$12,T14,"")</f>
        <v/>
      </c>
      <c r="AF14" s="14" t="str">
        <f>IF(Output!$C$13="","",IF(I14&gt;=Output!$C$13,U14,""))</f>
        <v/>
      </c>
      <c r="AG14" s="14" t="str">
        <f>IF(J14&lt;=Output!$C$14,V14,"")</f>
        <v/>
      </c>
      <c r="AH14" s="14" t="str">
        <f>IF(K14=Output!$C$15,W14,"")</f>
        <v/>
      </c>
      <c r="AI14" s="14" t="str">
        <f>IF(L14=Output!$C$8,X14,"")</f>
        <v/>
      </c>
      <c r="AJ14" s="14" t="str">
        <f>IF(M14=Output!$C$16,Y14,"")</f>
        <v/>
      </c>
      <c r="AK14" s="14" t="str">
        <f>IF(N14=Output!$C$17,Z14,"")</f>
        <v/>
      </c>
      <c r="AL14" s="20">
        <f>IF(Output!$C$7="",0,1)</f>
        <v>0</v>
      </c>
      <c r="AM14" s="20">
        <f>IF(Output!$C$9="",0,1)</f>
        <v>0</v>
      </c>
      <c r="AN14" s="20">
        <f>IF(Output!$C$10="",0,1)</f>
        <v>0</v>
      </c>
      <c r="AO14" s="20">
        <f>IF(Output!$C$11="",0,1)</f>
        <v>0</v>
      </c>
      <c r="AP14" s="20">
        <f>IF(Output!$C$12="",0,1)</f>
        <v>0</v>
      </c>
      <c r="AQ14" s="20">
        <f>IF(Output!$C$13="",0,1)</f>
        <v>0</v>
      </c>
      <c r="AR14" s="20">
        <f>IF(Output!$C$14="",0,1)</f>
        <v>0</v>
      </c>
      <c r="AS14" s="20">
        <f>IF(Output!$C$15="",0,1)</f>
        <v>0</v>
      </c>
      <c r="AT14" s="20">
        <f>IF(Output!$C$8="",0,1)</f>
        <v>0</v>
      </c>
      <c r="AU14" s="20">
        <f>IF(Output!$C$16="",0,1)</f>
        <v>0</v>
      </c>
      <c r="AV14" s="20">
        <f>IF(Output!$C$17="",0,1)</f>
        <v>0</v>
      </c>
      <c r="AW14" s="14">
        <f t="shared" si="3"/>
        <v>0</v>
      </c>
      <c r="AX14" s="14">
        <f t="shared" si="4"/>
        <v>0</v>
      </c>
      <c r="AY14" s="11" t="str">
        <f t="shared" si="27"/>
        <v/>
      </c>
      <c r="AZ14" s="11" t="str">
        <f t="shared" si="5"/>
        <v/>
      </c>
      <c r="BA14" s="11" t="str">
        <f t="shared" si="6"/>
        <v/>
      </c>
      <c r="BB14" s="11" t="str">
        <f t="shared" si="7"/>
        <v/>
      </c>
      <c r="BC14" s="11" t="str">
        <f t="shared" si="8"/>
        <v/>
      </c>
      <c r="BD14" s="11" t="str">
        <f t="shared" si="9"/>
        <v/>
      </c>
      <c r="BE14" s="11" t="str">
        <f t="shared" si="10"/>
        <v/>
      </c>
      <c r="BF14" s="11" t="str">
        <f t="shared" si="11"/>
        <v/>
      </c>
      <c r="BG14" s="11" t="str">
        <f t="shared" si="12"/>
        <v/>
      </c>
      <c r="BH14" s="11" t="str">
        <f t="shared" si="28"/>
        <v/>
      </c>
      <c r="BI14" s="11" t="str">
        <f t="shared" si="29"/>
        <v/>
      </c>
      <c r="BJ14" s="12" t="str">
        <f t="shared" si="13"/>
        <v/>
      </c>
      <c r="BK14" s="12" t="str">
        <f t="shared" si="14"/>
        <v/>
      </c>
      <c r="BL14" s="12" t="str">
        <f t="shared" si="15"/>
        <v/>
      </c>
      <c r="BM14" s="12" t="str">
        <f t="shared" si="16"/>
        <v/>
      </c>
      <c r="BN14" s="12" t="str">
        <f t="shared" si="17"/>
        <v/>
      </c>
      <c r="BO14" s="12" t="str">
        <f t="shared" si="18"/>
        <v/>
      </c>
      <c r="BP14" s="12" t="str">
        <f t="shared" si="19"/>
        <v/>
      </c>
      <c r="BQ14" s="12" t="str">
        <f t="shared" si="20"/>
        <v/>
      </c>
      <c r="BR14" s="12" t="str">
        <f t="shared" si="21"/>
        <v/>
      </c>
      <c r="BS14" s="12" t="str">
        <f t="shared" si="22"/>
        <v/>
      </c>
      <c r="BT14" s="12" t="str">
        <f t="shared" si="23"/>
        <v/>
      </c>
      <c r="BU14" s="17" t="str">
        <f t="shared" si="24"/>
        <v/>
      </c>
      <c r="BV14" s="54" t="str">
        <f t="shared" si="25"/>
        <v/>
      </c>
      <c r="BW14" s="54" t="str">
        <f t="shared" si="26"/>
        <v/>
      </c>
    </row>
    <row r="15" spans="1:75" ht="15.65" x14ac:dyDescent="0.3">
      <c r="A15" s="42" t="str">
        <f>IF(Input!B18="","",Input!B18)</f>
        <v>Bremus &amp; Fratzscher (2015)</v>
      </c>
      <c r="B15" s="59">
        <f>Input!E18</f>
        <v>-2.2737516226722931E-2</v>
      </c>
      <c r="C15" s="59">
        <f>Input!F18</f>
        <v>-2.2737516226722931E-2</v>
      </c>
      <c r="D15" s="44">
        <f>Input!G18</f>
        <v>1</v>
      </c>
      <c r="E15" s="44">
        <f>Input!H18</f>
        <v>2</v>
      </c>
      <c r="F15" s="44">
        <f>Input!I18</f>
        <v>1</v>
      </c>
      <c r="G15" s="44">
        <f>Input!J18</f>
        <v>1</v>
      </c>
      <c r="H15" s="44">
        <f>Input!K18</f>
        <v>3</v>
      </c>
      <c r="I15" s="60">
        <f>_xlfn.NUMBERVALUE(LEFT(Input!L18,4))</f>
        <v>2010</v>
      </c>
      <c r="J15" s="44">
        <f>_xlfn.NUMBERVALUE(LEFT(Input!M18,4))</f>
        <v>2011</v>
      </c>
      <c r="K15" s="44">
        <f>Input!N18</f>
        <v>2</v>
      </c>
      <c r="L15" s="44">
        <f>Input!O18</f>
        <v>2</v>
      </c>
      <c r="M15" s="44">
        <f>Input!P18</f>
        <v>1</v>
      </c>
      <c r="N15" s="44">
        <f>Input!Q18</f>
        <v>1</v>
      </c>
      <c r="O15" s="44" t="str">
        <f>Input!R18</f>
        <v>-</v>
      </c>
      <c r="P15" s="17">
        <f>ROWS($D$2:D15)</f>
        <v>14</v>
      </c>
      <c r="Q15" s="17">
        <f>ROWS(E$2:E15)</f>
        <v>14</v>
      </c>
      <c r="R15" s="17">
        <f>ROWS(F$2:F15)</f>
        <v>14</v>
      </c>
      <c r="S15" s="17">
        <f>ROWS(G$2:G15)</f>
        <v>14</v>
      </c>
      <c r="T15" s="17">
        <f>ROWS(H$2:H15)</f>
        <v>14</v>
      </c>
      <c r="U15" s="17">
        <f>ROWS(I$2:I15)</f>
        <v>14</v>
      </c>
      <c r="V15" s="17">
        <f>ROWS(J$2:J15)</f>
        <v>14</v>
      </c>
      <c r="W15" s="17">
        <f>ROWS(K$2:K15)</f>
        <v>14</v>
      </c>
      <c r="X15" s="17">
        <f>ROWS(L$2:L15)</f>
        <v>14</v>
      </c>
      <c r="Y15" s="17">
        <f>ROWS(M$2:M15)</f>
        <v>14</v>
      </c>
      <c r="Z15" s="17">
        <f>ROWS(N$2:N15)</f>
        <v>14</v>
      </c>
      <c r="AA15" s="14" t="str">
        <f>IF(D15=Output!$C$7,P15,"")</f>
        <v/>
      </c>
      <c r="AB15" s="14" t="str">
        <f>IF(E15=Output!$C$9,Q15,"")</f>
        <v/>
      </c>
      <c r="AC15" s="14" t="str">
        <f>IF(F15=Output!$C$10,R15,"")</f>
        <v/>
      </c>
      <c r="AD15" s="14" t="str">
        <f>IF(G15=Output!$C$11,S15,"")</f>
        <v/>
      </c>
      <c r="AE15" s="14" t="str">
        <f>IF(H15=Output!$C$12,T15,"")</f>
        <v/>
      </c>
      <c r="AF15" s="14" t="str">
        <f>IF(Output!$C$13="","",IF(I15&gt;=Output!$C$13,U15,""))</f>
        <v/>
      </c>
      <c r="AG15" s="14" t="str">
        <f>IF(J15&lt;=Output!$C$14,V15,"")</f>
        <v/>
      </c>
      <c r="AH15" s="14" t="str">
        <f>IF(K15=Output!$C$15,W15,"")</f>
        <v/>
      </c>
      <c r="AI15" s="14" t="str">
        <f>IF(L15=Output!$C$8,X15,"")</f>
        <v/>
      </c>
      <c r="AJ15" s="14" t="str">
        <f>IF(M15=Output!$C$16,Y15,"")</f>
        <v/>
      </c>
      <c r="AK15" s="14" t="str">
        <f>IF(N15=Output!$C$17,Z15,"")</f>
        <v/>
      </c>
      <c r="AL15" s="20">
        <f>IF(Output!$C$7="",0,1)</f>
        <v>0</v>
      </c>
      <c r="AM15" s="20">
        <f>IF(Output!$C$9="",0,1)</f>
        <v>0</v>
      </c>
      <c r="AN15" s="20">
        <f>IF(Output!$C$10="",0,1)</f>
        <v>0</v>
      </c>
      <c r="AO15" s="20">
        <f>IF(Output!$C$11="",0,1)</f>
        <v>0</v>
      </c>
      <c r="AP15" s="20">
        <f>IF(Output!$C$12="",0,1)</f>
        <v>0</v>
      </c>
      <c r="AQ15" s="20">
        <f>IF(Output!$C$13="",0,1)</f>
        <v>0</v>
      </c>
      <c r="AR15" s="20">
        <f>IF(Output!$C$14="",0,1)</f>
        <v>0</v>
      </c>
      <c r="AS15" s="20">
        <f>IF(Output!$C$15="",0,1)</f>
        <v>0</v>
      </c>
      <c r="AT15" s="20">
        <f>IF(Output!$C$8="",0,1)</f>
        <v>0</v>
      </c>
      <c r="AU15" s="20">
        <f>IF(Output!$C$16="",0,1)</f>
        <v>0</v>
      </c>
      <c r="AV15" s="20">
        <f>IF(Output!$C$17="",0,1)</f>
        <v>0</v>
      </c>
      <c r="AW15" s="14">
        <f t="shared" si="3"/>
        <v>0</v>
      </c>
      <c r="AX15" s="14">
        <f t="shared" si="4"/>
        <v>0</v>
      </c>
      <c r="AY15" s="11" t="str">
        <f t="shared" ref="AY15:AY52" si="30">IF($AX15=$AW15,AA15,"")</f>
        <v/>
      </c>
      <c r="AZ15" s="11" t="str">
        <f t="shared" ref="AZ15:AZ52" si="31">IF($AX15=$AW15,AB15,"")</f>
        <v/>
      </c>
      <c r="BA15" s="11" t="str">
        <f t="shared" ref="BA15:BA52" si="32">IF($AX15=$AW15,AC15,"")</f>
        <v/>
      </c>
      <c r="BB15" s="11" t="str">
        <f t="shared" ref="BB15:BB52" si="33">IF($AX15=$AW15,AD15,"")</f>
        <v/>
      </c>
      <c r="BC15" s="11" t="str">
        <f t="shared" ref="BC15:BC52" si="34">IF($AX15=$AW15,AE15,"")</f>
        <v/>
      </c>
      <c r="BD15" s="11" t="str">
        <f t="shared" ref="BD15:BD52" si="35">IF($AX15=$AW15,AF15,"")</f>
        <v/>
      </c>
      <c r="BE15" s="11" t="str">
        <f t="shared" ref="BE15:BE52" si="36">IF($AX15=$AW15,AG15,"")</f>
        <v/>
      </c>
      <c r="BF15" s="11" t="str">
        <f t="shared" ref="BF15:BF52" si="37">IF($AX15=$AW15,AH15,"")</f>
        <v/>
      </c>
      <c r="BG15" s="11" t="str">
        <f t="shared" ref="BG15:BG52" si="38">IF($AX15=$AW15,AI15,"")</f>
        <v/>
      </c>
      <c r="BH15" s="11" t="str">
        <f t="shared" si="28"/>
        <v/>
      </c>
      <c r="BI15" s="11" t="str">
        <f t="shared" si="29"/>
        <v/>
      </c>
      <c r="BJ15" s="12" t="str">
        <f t="shared" si="13"/>
        <v/>
      </c>
      <c r="BK15" s="12" t="str">
        <f t="shared" si="14"/>
        <v/>
      </c>
      <c r="BL15" s="12" t="str">
        <f t="shared" si="15"/>
        <v/>
      </c>
      <c r="BM15" s="12" t="str">
        <f t="shared" si="16"/>
        <v/>
      </c>
      <c r="BN15" s="12" t="str">
        <f t="shared" si="17"/>
        <v/>
      </c>
      <c r="BO15" s="12" t="str">
        <f t="shared" si="18"/>
        <v/>
      </c>
      <c r="BP15" s="12" t="str">
        <f t="shared" si="19"/>
        <v/>
      </c>
      <c r="BQ15" s="12" t="str">
        <f t="shared" si="20"/>
        <v/>
      </c>
      <c r="BR15" s="12" t="str">
        <f t="shared" ref="BR15:BR52" si="39">IFERROR(SMALL(BG$2:BG$998,X15),"")</f>
        <v/>
      </c>
      <c r="BS15" s="12" t="str">
        <f t="shared" si="22"/>
        <v/>
      </c>
      <c r="BT15" s="12" t="str">
        <f t="shared" si="23"/>
        <v/>
      </c>
      <c r="BU15" s="17" t="str">
        <f t="shared" si="24"/>
        <v/>
      </c>
      <c r="BV15" s="54" t="str">
        <f t="shared" si="25"/>
        <v/>
      </c>
      <c r="BW15" s="54" t="str">
        <f t="shared" si="26"/>
        <v/>
      </c>
    </row>
    <row r="16" spans="1:75" ht="15.65" x14ac:dyDescent="0.3">
      <c r="A16" s="42" t="str">
        <f>IF(Input!B19="","",Input!B19)</f>
        <v>Bremus &amp; Fratzscher (2015)</v>
      </c>
      <c r="B16" s="59">
        <f>Input!E19</f>
        <v>4.1852105545479468E-2</v>
      </c>
      <c r="C16" s="59">
        <f>Input!F19</f>
        <v>4.1852105545479468E-2</v>
      </c>
      <c r="D16" s="44">
        <f>Input!G19</f>
        <v>1</v>
      </c>
      <c r="E16" s="44">
        <f>Input!H19</f>
        <v>1</v>
      </c>
      <c r="F16" s="44">
        <f>Input!I19</f>
        <v>1</v>
      </c>
      <c r="G16" s="44">
        <f>Input!J19</f>
        <v>1</v>
      </c>
      <c r="H16" s="44">
        <f>Input!K19</f>
        <v>3</v>
      </c>
      <c r="I16" s="60">
        <f>_xlfn.NUMBERVALUE(LEFT(Input!L19,4))</f>
        <v>2010</v>
      </c>
      <c r="J16" s="44">
        <f>_xlfn.NUMBERVALUE(LEFT(Input!M19,4))</f>
        <v>2011</v>
      </c>
      <c r="K16" s="44">
        <f>Input!N19</f>
        <v>2</v>
      </c>
      <c r="L16" s="44">
        <f>Input!O19</f>
        <v>2</v>
      </c>
      <c r="M16" s="44">
        <f>Input!P19</f>
        <v>1</v>
      </c>
      <c r="N16" s="44">
        <f>Input!Q19</f>
        <v>1</v>
      </c>
      <c r="O16" s="44" t="str">
        <f>Input!R19</f>
        <v>-</v>
      </c>
      <c r="P16" s="17">
        <f>ROWS($D$2:D16)</f>
        <v>15</v>
      </c>
      <c r="Q16" s="17">
        <f>ROWS(E$2:E16)</f>
        <v>15</v>
      </c>
      <c r="R16" s="17">
        <f>ROWS(F$2:F16)</f>
        <v>15</v>
      </c>
      <c r="S16" s="17">
        <f>ROWS(G$2:G16)</f>
        <v>15</v>
      </c>
      <c r="T16" s="17">
        <f>ROWS(H$2:H16)</f>
        <v>15</v>
      </c>
      <c r="U16" s="17">
        <f>ROWS(I$2:I16)</f>
        <v>15</v>
      </c>
      <c r="V16" s="17">
        <f>ROWS(J$2:J16)</f>
        <v>15</v>
      </c>
      <c r="W16" s="17">
        <f>ROWS(K$2:K16)</f>
        <v>15</v>
      </c>
      <c r="X16" s="17">
        <f>ROWS(L$2:L16)</f>
        <v>15</v>
      </c>
      <c r="Y16" s="17">
        <f>ROWS(M$2:M16)</f>
        <v>15</v>
      </c>
      <c r="Z16" s="17">
        <f>ROWS(N$2:N16)</f>
        <v>15</v>
      </c>
      <c r="AA16" s="14" t="str">
        <f>IF(D16=Output!$C$7,P16,"")</f>
        <v/>
      </c>
      <c r="AB16" s="14" t="str">
        <f>IF(E16=Output!$C$9,Q16,"")</f>
        <v/>
      </c>
      <c r="AC16" s="14" t="str">
        <f>IF(F16=Output!$C$10,R16,"")</f>
        <v/>
      </c>
      <c r="AD16" s="14" t="str">
        <f>IF(G16=Output!$C$11,S16,"")</f>
        <v/>
      </c>
      <c r="AE16" s="14" t="str">
        <f>IF(H16=Output!$C$12,T16,"")</f>
        <v/>
      </c>
      <c r="AF16" s="14" t="str">
        <f>IF(Output!$C$13="","",IF(I16&gt;=Output!$C$13,U16,""))</f>
        <v/>
      </c>
      <c r="AG16" s="14" t="str">
        <f>IF(J16&lt;=Output!$C$14,V16,"")</f>
        <v/>
      </c>
      <c r="AH16" s="14" t="str">
        <f>IF(K16=Output!$C$15,W16,"")</f>
        <v/>
      </c>
      <c r="AI16" s="14" t="str">
        <f>IF(L16=Output!$C$8,X16,"")</f>
        <v/>
      </c>
      <c r="AJ16" s="14" t="str">
        <f>IF(M16=Output!$C$16,Y16,"")</f>
        <v/>
      </c>
      <c r="AK16" s="14" t="str">
        <f>IF(N16=Output!$C$17,Z16,"")</f>
        <v/>
      </c>
      <c r="AL16" s="20">
        <f>IF(Output!$C$7="",0,1)</f>
        <v>0</v>
      </c>
      <c r="AM16" s="20">
        <f>IF(Output!$C$9="",0,1)</f>
        <v>0</v>
      </c>
      <c r="AN16" s="20">
        <f>IF(Output!$C$10="",0,1)</f>
        <v>0</v>
      </c>
      <c r="AO16" s="20">
        <f>IF(Output!$C$11="",0,1)</f>
        <v>0</v>
      </c>
      <c r="AP16" s="20">
        <f>IF(Output!$C$12="",0,1)</f>
        <v>0</v>
      </c>
      <c r="AQ16" s="20">
        <f>IF(Output!$C$13="",0,1)</f>
        <v>0</v>
      </c>
      <c r="AR16" s="20">
        <f>IF(Output!$C$14="",0,1)</f>
        <v>0</v>
      </c>
      <c r="AS16" s="20">
        <f>IF(Output!$C$15="",0,1)</f>
        <v>0</v>
      </c>
      <c r="AT16" s="20">
        <f>IF(Output!$C$8="",0,1)</f>
        <v>0</v>
      </c>
      <c r="AU16" s="20">
        <f>IF(Output!$C$16="",0,1)</f>
        <v>0</v>
      </c>
      <c r="AV16" s="20">
        <f>IF(Output!$C$17="",0,1)</f>
        <v>0</v>
      </c>
      <c r="AW16" s="14">
        <f t="shared" si="3"/>
        <v>0</v>
      </c>
      <c r="AX16" s="14">
        <f t="shared" si="4"/>
        <v>0</v>
      </c>
      <c r="AY16" s="11" t="str">
        <f t="shared" si="30"/>
        <v/>
      </c>
      <c r="AZ16" s="11" t="str">
        <f t="shared" si="31"/>
        <v/>
      </c>
      <c r="BA16" s="11" t="str">
        <f t="shared" si="32"/>
        <v/>
      </c>
      <c r="BB16" s="11" t="str">
        <f t="shared" si="33"/>
        <v/>
      </c>
      <c r="BC16" s="11" t="str">
        <f t="shared" si="34"/>
        <v/>
      </c>
      <c r="BD16" s="11" t="str">
        <f t="shared" si="35"/>
        <v/>
      </c>
      <c r="BE16" s="11" t="str">
        <f t="shared" si="36"/>
        <v/>
      </c>
      <c r="BF16" s="11" t="str">
        <f t="shared" si="37"/>
        <v/>
      </c>
      <c r="BG16" s="11" t="str">
        <f t="shared" si="38"/>
        <v/>
      </c>
      <c r="BH16" s="11" t="str">
        <f t="shared" si="28"/>
        <v/>
      </c>
      <c r="BI16" s="11" t="str">
        <f t="shared" si="29"/>
        <v/>
      </c>
      <c r="BJ16" s="12" t="str">
        <f t="shared" si="13"/>
        <v/>
      </c>
      <c r="BK16" s="12" t="str">
        <f t="shared" si="14"/>
        <v/>
      </c>
      <c r="BL16" s="12" t="str">
        <f t="shared" si="15"/>
        <v/>
      </c>
      <c r="BM16" s="12" t="str">
        <f t="shared" si="16"/>
        <v/>
      </c>
      <c r="BN16" s="12" t="str">
        <f t="shared" si="17"/>
        <v/>
      </c>
      <c r="BO16" s="12" t="str">
        <f t="shared" si="18"/>
        <v/>
      </c>
      <c r="BP16" s="12" t="str">
        <f t="shared" si="19"/>
        <v/>
      </c>
      <c r="BQ16" s="12" t="str">
        <f t="shared" si="20"/>
        <v/>
      </c>
      <c r="BR16" s="12" t="str">
        <f t="shared" si="39"/>
        <v/>
      </c>
      <c r="BS16" s="12" t="str">
        <f t="shared" si="22"/>
        <v/>
      </c>
      <c r="BT16" s="12" t="str">
        <f t="shared" si="23"/>
        <v/>
      </c>
      <c r="BU16" s="17" t="str">
        <f t="shared" si="24"/>
        <v/>
      </c>
      <c r="BV16" s="54" t="str">
        <f t="shared" si="25"/>
        <v/>
      </c>
      <c r="BW16" s="54" t="str">
        <f t="shared" si="26"/>
        <v/>
      </c>
    </row>
    <row r="17" spans="1:75" ht="15.65" x14ac:dyDescent="0.3">
      <c r="A17" s="42" t="str">
        <f>IF(Input!B20="","",Input!B20)</f>
        <v>Budnik et al. (2019)</v>
      </c>
      <c r="B17" s="59">
        <f>Input!E20</f>
        <v>-3.1105937797112349E-2</v>
      </c>
      <c r="C17" s="59">
        <f>Input!F20</f>
        <v>-5.1865034042332114E-3</v>
      </c>
      <c r="D17" s="44">
        <f>Input!G20</f>
        <v>1</v>
      </c>
      <c r="E17" s="44">
        <f>Input!H20</f>
        <v>2</v>
      </c>
      <c r="F17" s="44">
        <f>Input!I20</f>
        <v>1</v>
      </c>
      <c r="G17" s="44">
        <f>Input!J20</f>
        <v>1</v>
      </c>
      <c r="H17" s="44">
        <f>Input!K20</f>
        <v>1</v>
      </c>
      <c r="I17" s="60">
        <f>_xlfn.NUMBERVALUE(LEFT(Input!L20,4))</f>
        <v>2005</v>
      </c>
      <c r="J17" s="44">
        <f>_xlfn.NUMBERVALUE(LEFT(Input!M20,4))</f>
        <v>2017</v>
      </c>
      <c r="K17" s="44">
        <f>Input!N20</f>
        <v>2</v>
      </c>
      <c r="L17" s="44">
        <f>Input!O20</f>
        <v>1</v>
      </c>
      <c r="M17" s="44">
        <f>Input!P20</f>
        <v>2</v>
      </c>
      <c r="N17" s="44">
        <f>Input!Q20</f>
        <v>2</v>
      </c>
      <c r="O17" s="44" t="str">
        <f>Input!R20</f>
        <v>-</v>
      </c>
      <c r="P17" s="17">
        <f>ROWS($D$2:D17)</f>
        <v>16</v>
      </c>
      <c r="Q17" s="17">
        <f>ROWS(E$2:E17)</f>
        <v>16</v>
      </c>
      <c r="R17" s="17">
        <f>ROWS(F$2:F17)</f>
        <v>16</v>
      </c>
      <c r="S17" s="17">
        <f>ROWS(G$2:G17)</f>
        <v>16</v>
      </c>
      <c r="T17" s="17">
        <f>ROWS(H$2:H17)</f>
        <v>16</v>
      </c>
      <c r="U17" s="17">
        <f>ROWS(I$2:I17)</f>
        <v>16</v>
      </c>
      <c r="V17" s="17">
        <f>ROWS(J$2:J17)</f>
        <v>16</v>
      </c>
      <c r="W17" s="17">
        <f>ROWS(K$2:K17)</f>
        <v>16</v>
      </c>
      <c r="X17" s="17">
        <f>ROWS(L$2:L17)</f>
        <v>16</v>
      </c>
      <c r="Y17" s="17">
        <f>ROWS(M$2:M17)</f>
        <v>16</v>
      </c>
      <c r="Z17" s="17">
        <f>ROWS(N$2:N17)</f>
        <v>16</v>
      </c>
      <c r="AA17" s="14" t="str">
        <f>IF(D17=Output!$C$7,P17,"")</f>
        <v/>
      </c>
      <c r="AB17" s="14" t="str">
        <f>IF(E17=Output!$C$9,Q17,"")</f>
        <v/>
      </c>
      <c r="AC17" s="14" t="str">
        <f>IF(F17=Output!$C$10,R17,"")</f>
        <v/>
      </c>
      <c r="AD17" s="14" t="str">
        <f>IF(G17=Output!$C$11,S17,"")</f>
        <v/>
      </c>
      <c r="AE17" s="14" t="str">
        <f>IF(H17=Output!$C$12,T17,"")</f>
        <v/>
      </c>
      <c r="AF17" s="14" t="str">
        <f>IF(Output!$C$13="","",IF(I17&gt;=Output!$C$13,U17,""))</f>
        <v/>
      </c>
      <c r="AG17" s="14" t="str">
        <f>IF(J17&lt;=Output!$C$14,V17,"")</f>
        <v/>
      </c>
      <c r="AH17" s="14" t="str">
        <f>IF(K17=Output!$C$15,W17,"")</f>
        <v/>
      </c>
      <c r="AI17" s="14" t="str">
        <f>IF(L17=Output!$C$8,X17,"")</f>
        <v/>
      </c>
      <c r="AJ17" s="14" t="str">
        <f>IF(M17=Output!$C$16,Y17,"")</f>
        <v/>
      </c>
      <c r="AK17" s="14" t="str">
        <f>IF(N17=Output!$C$17,Z17,"")</f>
        <v/>
      </c>
      <c r="AL17" s="20">
        <f>IF(Output!$C$7="",0,1)</f>
        <v>0</v>
      </c>
      <c r="AM17" s="20">
        <f>IF(Output!$C$9="",0,1)</f>
        <v>0</v>
      </c>
      <c r="AN17" s="20">
        <f>IF(Output!$C$10="",0,1)</f>
        <v>0</v>
      </c>
      <c r="AO17" s="20">
        <f>IF(Output!$C$11="",0,1)</f>
        <v>0</v>
      </c>
      <c r="AP17" s="20">
        <f>IF(Output!$C$12="",0,1)</f>
        <v>0</v>
      </c>
      <c r="AQ17" s="20">
        <f>IF(Output!$C$13="",0,1)</f>
        <v>0</v>
      </c>
      <c r="AR17" s="20">
        <f>IF(Output!$C$14="",0,1)</f>
        <v>0</v>
      </c>
      <c r="AS17" s="20">
        <f>IF(Output!$C$15="",0,1)</f>
        <v>0</v>
      </c>
      <c r="AT17" s="20">
        <f>IF(Output!$C$8="",0,1)</f>
        <v>0</v>
      </c>
      <c r="AU17" s="20">
        <f>IF(Output!$C$16="",0,1)</f>
        <v>0</v>
      </c>
      <c r="AV17" s="20">
        <f>IF(Output!$C$17="",0,1)</f>
        <v>0</v>
      </c>
      <c r="AW17" s="14">
        <f t="shared" si="3"/>
        <v>0</v>
      </c>
      <c r="AX17" s="14">
        <f t="shared" si="4"/>
        <v>0</v>
      </c>
      <c r="AY17" s="11" t="str">
        <f t="shared" si="30"/>
        <v/>
      </c>
      <c r="AZ17" s="11" t="str">
        <f t="shared" si="31"/>
        <v/>
      </c>
      <c r="BA17" s="11" t="str">
        <f t="shared" si="32"/>
        <v/>
      </c>
      <c r="BB17" s="11" t="str">
        <f t="shared" si="33"/>
        <v/>
      </c>
      <c r="BC17" s="11" t="str">
        <f t="shared" si="34"/>
        <v/>
      </c>
      <c r="BD17" s="11" t="str">
        <f t="shared" si="35"/>
        <v/>
      </c>
      <c r="BE17" s="11" t="str">
        <f t="shared" si="36"/>
        <v/>
      </c>
      <c r="BF17" s="11" t="str">
        <f t="shared" si="37"/>
        <v/>
      </c>
      <c r="BG17" s="11" t="str">
        <f t="shared" si="38"/>
        <v/>
      </c>
      <c r="BH17" s="11" t="str">
        <f t="shared" si="28"/>
        <v/>
      </c>
      <c r="BI17" s="11" t="str">
        <f t="shared" si="29"/>
        <v/>
      </c>
      <c r="BJ17" s="12" t="str">
        <f t="shared" si="13"/>
        <v/>
      </c>
      <c r="BK17" s="12" t="str">
        <f t="shared" si="14"/>
        <v/>
      </c>
      <c r="BL17" s="12" t="str">
        <f t="shared" si="15"/>
        <v/>
      </c>
      <c r="BM17" s="12" t="str">
        <f t="shared" si="16"/>
        <v/>
      </c>
      <c r="BN17" s="12" t="str">
        <f t="shared" si="17"/>
        <v/>
      </c>
      <c r="BO17" s="12" t="str">
        <f t="shared" si="18"/>
        <v/>
      </c>
      <c r="BP17" s="12" t="str">
        <f t="shared" si="19"/>
        <v/>
      </c>
      <c r="BQ17" s="12" t="str">
        <f t="shared" si="20"/>
        <v/>
      </c>
      <c r="BR17" s="12" t="str">
        <f t="shared" si="39"/>
        <v/>
      </c>
      <c r="BS17" s="12" t="str">
        <f t="shared" si="22"/>
        <v/>
      </c>
      <c r="BT17" s="12" t="str">
        <f t="shared" si="23"/>
        <v/>
      </c>
      <c r="BU17" s="17" t="str">
        <f t="shared" si="24"/>
        <v/>
      </c>
      <c r="BV17" s="54" t="str">
        <f t="shared" si="25"/>
        <v/>
      </c>
      <c r="BW17" s="54" t="str">
        <f t="shared" si="26"/>
        <v/>
      </c>
    </row>
    <row r="18" spans="1:75" ht="15.65" x14ac:dyDescent="0.3">
      <c r="A18" s="42" t="str">
        <f>IF(Input!B21="","",Input!B21)</f>
        <v>Budnik et al. (2019)</v>
      </c>
      <c r="B18" s="59">
        <f>Input!E21</f>
        <v>8.1833016580270534E-3</v>
      </c>
      <c r="C18" s="59">
        <f>Input!F21</f>
        <v>5.6540614675494316E-2</v>
      </c>
      <c r="D18" s="44">
        <f>Input!G21</f>
        <v>2</v>
      </c>
      <c r="E18" s="44">
        <f>Input!H21</f>
        <v>2</v>
      </c>
      <c r="F18" s="44">
        <f>Input!I21</f>
        <v>1</v>
      </c>
      <c r="G18" s="44">
        <f>Input!J21</f>
        <v>1</v>
      </c>
      <c r="H18" s="44">
        <f>Input!K21</f>
        <v>1</v>
      </c>
      <c r="I18" s="60">
        <f>_xlfn.NUMBERVALUE(LEFT(Input!L21,4))</f>
        <v>2005</v>
      </c>
      <c r="J18" s="44">
        <f>_xlfn.NUMBERVALUE(LEFT(Input!M21,4))</f>
        <v>2017</v>
      </c>
      <c r="K18" s="44">
        <f>Input!N21</f>
        <v>2</v>
      </c>
      <c r="L18" s="44">
        <f>Input!O21</f>
        <v>1</v>
      </c>
      <c r="M18" s="44">
        <f>Input!P21</f>
        <v>2</v>
      </c>
      <c r="N18" s="44">
        <f>Input!Q21</f>
        <v>2</v>
      </c>
      <c r="O18" s="44" t="str">
        <f>Input!R21</f>
        <v>-</v>
      </c>
      <c r="P18" s="17">
        <f>ROWS($D$2:D18)</f>
        <v>17</v>
      </c>
      <c r="Q18" s="17">
        <f>ROWS(E$2:E18)</f>
        <v>17</v>
      </c>
      <c r="R18" s="17">
        <f>ROWS(F$2:F18)</f>
        <v>17</v>
      </c>
      <c r="S18" s="17">
        <f>ROWS(G$2:G18)</f>
        <v>17</v>
      </c>
      <c r="T18" s="17">
        <f>ROWS(H$2:H18)</f>
        <v>17</v>
      </c>
      <c r="U18" s="17">
        <f>ROWS(I$2:I18)</f>
        <v>17</v>
      </c>
      <c r="V18" s="17">
        <f>ROWS(J$2:J18)</f>
        <v>17</v>
      </c>
      <c r="W18" s="17">
        <f>ROWS(K$2:K18)</f>
        <v>17</v>
      </c>
      <c r="X18" s="17">
        <f>ROWS(L$2:L18)</f>
        <v>17</v>
      </c>
      <c r="Y18" s="17">
        <f>ROWS(M$2:M18)</f>
        <v>17</v>
      </c>
      <c r="Z18" s="17">
        <f>ROWS(N$2:N18)</f>
        <v>17</v>
      </c>
      <c r="AA18" s="14" t="str">
        <f>IF(D18=Output!$C$7,P18,"")</f>
        <v/>
      </c>
      <c r="AB18" s="14" t="str">
        <f>IF(E18=Output!$C$9,Q18,"")</f>
        <v/>
      </c>
      <c r="AC18" s="14" t="str">
        <f>IF(F18=Output!$C$10,R18,"")</f>
        <v/>
      </c>
      <c r="AD18" s="14" t="str">
        <f>IF(G18=Output!$C$11,S18,"")</f>
        <v/>
      </c>
      <c r="AE18" s="14" t="str">
        <f>IF(H18=Output!$C$12,T18,"")</f>
        <v/>
      </c>
      <c r="AF18" s="14" t="str">
        <f>IF(Output!$C$13="","",IF(I18&gt;=Output!$C$13,U18,""))</f>
        <v/>
      </c>
      <c r="AG18" s="14" t="str">
        <f>IF(J18&lt;=Output!$C$14,V18,"")</f>
        <v/>
      </c>
      <c r="AH18" s="14" t="str">
        <f>IF(K18=Output!$C$15,W18,"")</f>
        <v/>
      </c>
      <c r="AI18" s="14" t="str">
        <f>IF(L18=Output!$C$8,X18,"")</f>
        <v/>
      </c>
      <c r="AJ18" s="14" t="str">
        <f>IF(M18=Output!$C$16,Y18,"")</f>
        <v/>
      </c>
      <c r="AK18" s="14" t="str">
        <f>IF(N18=Output!$C$17,Z18,"")</f>
        <v/>
      </c>
      <c r="AL18" s="20">
        <f>IF(Output!$C$7="",0,1)</f>
        <v>0</v>
      </c>
      <c r="AM18" s="20">
        <f>IF(Output!$C$9="",0,1)</f>
        <v>0</v>
      </c>
      <c r="AN18" s="20">
        <f>IF(Output!$C$10="",0,1)</f>
        <v>0</v>
      </c>
      <c r="AO18" s="20">
        <f>IF(Output!$C$11="",0,1)</f>
        <v>0</v>
      </c>
      <c r="AP18" s="20">
        <f>IF(Output!$C$12="",0,1)</f>
        <v>0</v>
      </c>
      <c r="AQ18" s="20">
        <f>IF(Output!$C$13="",0,1)</f>
        <v>0</v>
      </c>
      <c r="AR18" s="20">
        <f>IF(Output!$C$14="",0,1)</f>
        <v>0</v>
      </c>
      <c r="AS18" s="20">
        <f>IF(Output!$C$15="",0,1)</f>
        <v>0</v>
      </c>
      <c r="AT18" s="20">
        <f>IF(Output!$C$8="",0,1)</f>
        <v>0</v>
      </c>
      <c r="AU18" s="20">
        <f>IF(Output!$C$16="",0,1)</f>
        <v>0</v>
      </c>
      <c r="AV18" s="20">
        <f>IF(Output!$C$17="",0,1)</f>
        <v>0</v>
      </c>
      <c r="AW18" s="14">
        <f t="shared" si="3"/>
        <v>0</v>
      </c>
      <c r="AX18" s="14">
        <f t="shared" si="4"/>
        <v>0</v>
      </c>
      <c r="AY18" s="11" t="str">
        <f t="shared" si="30"/>
        <v/>
      </c>
      <c r="AZ18" s="11" t="str">
        <f t="shared" si="31"/>
        <v/>
      </c>
      <c r="BA18" s="11" t="str">
        <f t="shared" si="32"/>
        <v/>
      </c>
      <c r="BB18" s="11" t="str">
        <f t="shared" si="33"/>
        <v/>
      </c>
      <c r="BC18" s="11" t="str">
        <f t="shared" si="34"/>
        <v/>
      </c>
      <c r="BD18" s="11" t="str">
        <f t="shared" si="35"/>
        <v/>
      </c>
      <c r="BE18" s="11" t="str">
        <f t="shared" si="36"/>
        <v/>
      </c>
      <c r="BF18" s="11" t="str">
        <f t="shared" si="37"/>
        <v/>
      </c>
      <c r="BG18" s="11" t="str">
        <f t="shared" si="38"/>
        <v/>
      </c>
      <c r="BH18" s="11" t="str">
        <f t="shared" si="28"/>
        <v/>
      </c>
      <c r="BI18" s="11" t="str">
        <f t="shared" si="29"/>
        <v/>
      </c>
      <c r="BJ18" s="12" t="str">
        <f t="shared" si="13"/>
        <v/>
      </c>
      <c r="BK18" s="12" t="str">
        <f t="shared" si="14"/>
        <v/>
      </c>
      <c r="BL18" s="12" t="str">
        <f t="shared" si="15"/>
        <v/>
      </c>
      <c r="BM18" s="12" t="str">
        <f t="shared" si="16"/>
        <v/>
      </c>
      <c r="BN18" s="12" t="str">
        <f t="shared" si="17"/>
        <v/>
      </c>
      <c r="BO18" s="12" t="str">
        <f t="shared" si="18"/>
        <v/>
      </c>
      <c r="BP18" s="12" t="str">
        <f t="shared" si="19"/>
        <v/>
      </c>
      <c r="BQ18" s="12" t="str">
        <f t="shared" si="20"/>
        <v/>
      </c>
      <c r="BR18" s="12" t="str">
        <f t="shared" si="39"/>
        <v/>
      </c>
      <c r="BS18" s="12" t="str">
        <f t="shared" si="22"/>
        <v/>
      </c>
      <c r="BT18" s="12" t="str">
        <f t="shared" si="23"/>
        <v/>
      </c>
      <c r="BU18" s="17" t="str">
        <f t="shared" si="24"/>
        <v/>
      </c>
      <c r="BV18" s="54" t="str">
        <f t="shared" si="25"/>
        <v/>
      </c>
      <c r="BW18" s="54" t="str">
        <f t="shared" si="26"/>
        <v/>
      </c>
    </row>
    <row r="19" spans="1:75" ht="15.65" x14ac:dyDescent="0.3">
      <c r="A19" s="42" t="str">
        <f>IF(Input!B22="","",Input!B22)</f>
        <v>Budnik et al. (2019)</v>
      </c>
      <c r="B19" s="59">
        <f>Input!E22</f>
        <v>-8.332290436684775E-2</v>
      </c>
      <c r="C19" s="59">
        <f>Input!F22</f>
        <v>-1.9997346825239459E-2</v>
      </c>
      <c r="D19" s="44">
        <f>Input!G22</f>
        <v>3</v>
      </c>
      <c r="E19" s="44">
        <f>Input!H22</f>
        <v>2</v>
      </c>
      <c r="F19" s="44">
        <f>Input!I22</f>
        <v>1</v>
      </c>
      <c r="G19" s="44">
        <f>Input!J22</f>
        <v>1</v>
      </c>
      <c r="H19" s="44">
        <f>Input!K22</f>
        <v>1</v>
      </c>
      <c r="I19" s="60">
        <f>_xlfn.NUMBERVALUE(LEFT(Input!L22,4))</f>
        <v>2005</v>
      </c>
      <c r="J19" s="44">
        <f>_xlfn.NUMBERVALUE(LEFT(Input!M22,4))</f>
        <v>2017</v>
      </c>
      <c r="K19" s="44">
        <f>Input!N22</f>
        <v>2</v>
      </c>
      <c r="L19" s="44">
        <f>Input!O22</f>
        <v>1</v>
      </c>
      <c r="M19" s="44">
        <f>Input!P22</f>
        <v>2</v>
      </c>
      <c r="N19" s="44">
        <f>Input!Q22</f>
        <v>2</v>
      </c>
      <c r="O19" s="44" t="str">
        <f>Input!R22</f>
        <v>-</v>
      </c>
      <c r="P19" s="17">
        <f>ROWS($D$2:D19)</f>
        <v>18</v>
      </c>
      <c r="Q19" s="17">
        <f>ROWS(E$2:E19)</f>
        <v>18</v>
      </c>
      <c r="R19" s="17">
        <f>ROWS(F$2:F19)</f>
        <v>18</v>
      </c>
      <c r="S19" s="17">
        <f>ROWS(G$2:G19)</f>
        <v>18</v>
      </c>
      <c r="T19" s="17">
        <f>ROWS(H$2:H19)</f>
        <v>18</v>
      </c>
      <c r="U19" s="17">
        <f>ROWS(I$2:I19)</f>
        <v>18</v>
      </c>
      <c r="V19" s="17">
        <f>ROWS(J$2:J19)</f>
        <v>18</v>
      </c>
      <c r="W19" s="17">
        <f>ROWS(K$2:K19)</f>
        <v>18</v>
      </c>
      <c r="X19" s="17">
        <f>ROWS(L$2:L19)</f>
        <v>18</v>
      </c>
      <c r="Y19" s="17">
        <f>ROWS(M$2:M19)</f>
        <v>18</v>
      </c>
      <c r="Z19" s="17">
        <f>ROWS(N$2:N19)</f>
        <v>18</v>
      </c>
      <c r="AA19" s="14" t="str">
        <f>IF(D19=Output!$C$7,P19,"")</f>
        <v/>
      </c>
      <c r="AB19" s="14" t="str">
        <f>IF(E19=Output!$C$9,Q19,"")</f>
        <v/>
      </c>
      <c r="AC19" s="14" t="str">
        <f>IF(F19=Output!$C$10,R19,"")</f>
        <v/>
      </c>
      <c r="AD19" s="14" t="str">
        <f>IF(G19=Output!$C$11,S19,"")</f>
        <v/>
      </c>
      <c r="AE19" s="14" t="str">
        <f>IF(H19=Output!$C$12,T19,"")</f>
        <v/>
      </c>
      <c r="AF19" s="14" t="str">
        <f>IF(Output!$C$13="","",IF(I19&gt;=Output!$C$13,U19,""))</f>
        <v/>
      </c>
      <c r="AG19" s="14" t="str">
        <f>IF(J19&lt;=Output!$C$14,V19,"")</f>
        <v/>
      </c>
      <c r="AH19" s="14" t="str">
        <f>IF(K19=Output!$C$15,W19,"")</f>
        <v/>
      </c>
      <c r="AI19" s="14" t="str">
        <f>IF(L19=Output!$C$8,X19,"")</f>
        <v/>
      </c>
      <c r="AJ19" s="14" t="str">
        <f>IF(M19=Output!$C$16,Y19,"")</f>
        <v/>
      </c>
      <c r="AK19" s="14" t="str">
        <f>IF(N19=Output!$C$17,Z19,"")</f>
        <v/>
      </c>
      <c r="AL19" s="20">
        <f>IF(Output!$C$7="",0,1)</f>
        <v>0</v>
      </c>
      <c r="AM19" s="20">
        <f>IF(Output!$C$9="",0,1)</f>
        <v>0</v>
      </c>
      <c r="AN19" s="20">
        <f>IF(Output!$C$10="",0,1)</f>
        <v>0</v>
      </c>
      <c r="AO19" s="20">
        <f>IF(Output!$C$11="",0,1)</f>
        <v>0</v>
      </c>
      <c r="AP19" s="20">
        <f>IF(Output!$C$12="",0,1)</f>
        <v>0</v>
      </c>
      <c r="AQ19" s="20">
        <f>IF(Output!$C$13="",0,1)</f>
        <v>0</v>
      </c>
      <c r="AR19" s="20">
        <f>IF(Output!$C$14="",0,1)</f>
        <v>0</v>
      </c>
      <c r="AS19" s="20">
        <f>IF(Output!$C$15="",0,1)</f>
        <v>0</v>
      </c>
      <c r="AT19" s="20">
        <f>IF(Output!$C$8="",0,1)</f>
        <v>0</v>
      </c>
      <c r="AU19" s="20">
        <f>IF(Output!$C$16="",0,1)</f>
        <v>0</v>
      </c>
      <c r="AV19" s="20">
        <f>IF(Output!$C$17="",0,1)</f>
        <v>0</v>
      </c>
      <c r="AW19" s="14">
        <f t="shared" si="3"/>
        <v>0</v>
      </c>
      <c r="AX19" s="14">
        <f t="shared" si="4"/>
        <v>0</v>
      </c>
      <c r="AY19" s="11" t="str">
        <f t="shared" si="30"/>
        <v/>
      </c>
      <c r="AZ19" s="11" t="str">
        <f t="shared" si="31"/>
        <v/>
      </c>
      <c r="BA19" s="11" t="str">
        <f t="shared" si="32"/>
        <v/>
      </c>
      <c r="BB19" s="11" t="str">
        <f t="shared" si="33"/>
        <v/>
      </c>
      <c r="BC19" s="11" t="str">
        <f t="shared" si="34"/>
        <v/>
      </c>
      <c r="BD19" s="11" t="str">
        <f t="shared" si="35"/>
        <v/>
      </c>
      <c r="BE19" s="11" t="str">
        <f t="shared" si="36"/>
        <v/>
      </c>
      <c r="BF19" s="11" t="str">
        <f t="shared" si="37"/>
        <v/>
      </c>
      <c r="BG19" s="11" t="str">
        <f t="shared" si="38"/>
        <v/>
      </c>
      <c r="BH19" s="11" t="str">
        <f t="shared" si="28"/>
        <v/>
      </c>
      <c r="BI19" s="11" t="str">
        <f t="shared" si="29"/>
        <v/>
      </c>
      <c r="BJ19" s="12" t="str">
        <f t="shared" si="13"/>
        <v/>
      </c>
      <c r="BK19" s="12" t="str">
        <f t="shared" si="14"/>
        <v/>
      </c>
      <c r="BL19" s="12" t="str">
        <f t="shared" si="15"/>
        <v/>
      </c>
      <c r="BM19" s="12" t="str">
        <f t="shared" si="16"/>
        <v/>
      </c>
      <c r="BN19" s="12" t="str">
        <f t="shared" si="17"/>
        <v/>
      </c>
      <c r="BO19" s="12" t="str">
        <f t="shared" si="18"/>
        <v/>
      </c>
      <c r="BP19" s="12" t="str">
        <f t="shared" si="19"/>
        <v/>
      </c>
      <c r="BQ19" s="12" t="str">
        <f t="shared" si="20"/>
        <v/>
      </c>
      <c r="BR19" s="12" t="str">
        <f t="shared" si="39"/>
        <v/>
      </c>
      <c r="BS19" s="12" t="str">
        <f t="shared" si="22"/>
        <v/>
      </c>
      <c r="BT19" s="12" t="str">
        <f t="shared" si="23"/>
        <v/>
      </c>
      <c r="BU19" s="17" t="str">
        <f t="shared" si="24"/>
        <v/>
      </c>
      <c r="BV19" s="54" t="str">
        <f t="shared" si="25"/>
        <v/>
      </c>
      <c r="BW19" s="54" t="str">
        <f t="shared" si="26"/>
        <v/>
      </c>
    </row>
    <row r="20" spans="1:75" ht="15.65" x14ac:dyDescent="0.3">
      <c r="A20" s="42" t="str">
        <f>IF(Input!B23="","",Input!B23)</f>
        <v>Budnik et al. (2019)</v>
      </c>
      <c r="B20" s="59">
        <f>Input!E23</f>
        <v>-1.8526239791034183E-2</v>
      </c>
      <c r="C20" s="59">
        <f>Input!F23</f>
        <v>4.4042293859961168E-2</v>
      </c>
      <c r="D20" s="44">
        <f>Input!G23</f>
        <v>1</v>
      </c>
      <c r="E20" s="44">
        <f>Input!H23</f>
        <v>1</v>
      </c>
      <c r="F20" s="44">
        <f>Input!I23</f>
        <v>1</v>
      </c>
      <c r="G20" s="44">
        <f>Input!J23</f>
        <v>1</v>
      </c>
      <c r="H20" s="44">
        <f>Input!K23</f>
        <v>1</v>
      </c>
      <c r="I20" s="60">
        <f>_xlfn.NUMBERVALUE(LEFT(Input!L23,4))</f>
        <v>2005</v>
      </c>
      <c r="J20" s="44">
        <f>_xlfn.NUMBERVALUE(LEFT(Input!M23,4))</f>
        <v>2017</v>
      </c>
      <c r="K20" s="44">
        <f>Input!N23</f>
        <v>2</v>
      </c>
      <c r="L20" s="44">
        <f>Input!O23</f>
        <v>1</v>
      </c>
      <c r="M20" s="44">
        <f>Input!P23</f>
        <v>2</v>
      </c>
      <c r="N20" s="44">
        <f>Input!Q23</f>
        <v>2</v>
      </c>
      <c r="O20" s="44" t="str">
        <f>Input!R23</f>
        <v>-</v>
      </c>
      <c r="P20" s="17">
        <f>ROWS($D$2:D20)</f>
        <v>19</v>
      </c>
      <c r="Q20" s="17">
        <f>ROWS(E$2:E20)</f>
        <v>19</v>
      </c>
      <c r="R20" s="17">
        <f>ROWS(F$2:F20)</f>
        <v>19</v>
      </c>
      <c r="S20" s="17">
        <f>ROWS(G$2:G20)</f>
        <v>19</v>
      </c>
      <c r="T20" s="17">
        <f>ROWS(H$2:H20)</f>
        <v>19</v>
      </c>
      <c r="U20" s="17">
        <f>ROWS(I$2:I20)</f>
        <v>19</v>
      </c>
      <c r="V20" s="17">
        <f>ROWS(J$2:J20)</f>
        <v>19</v>
      </c>
      <c r="W20" s="17">
        <f>ROWS(K$2:K20)</f>
        <v>19</v>
      </c>
      <c r="X20" s="17">
        <f>ROWS(L$2:L20)</f>
        <v>19</v>
      </c>
      <c r="Y20" s="17">
        <f>ROWS(M$2:M20)</f>
        <v>19</v>
      </c>
      <c r="Z20" s="17">
        <f>ROWS(N$2:N20)</f>
        <v>19</v>
      </c>
      <c r="AA20" s="14" t="str">
        <f>IF(D20=Output!$C$7,P20,"")</f>
        <v/>
      </c>
      <c r="AB20" s="14" t="str">
        <f>IF(E20=Output!$C$9,Q20,"")</f>
        <v/>
      </c>
      <c r="AC20" s="14" t="str">
        <f>IF(F20=Output!$C$10,R20,"")</f>
        <v/>
      </c>
      <c r="AD20" s="14" t="str">
        <f>IF(G20=Output!$C$11,S20,"")</f>
        <v/>
      </c>
      <c r="AE20" s="14" t="str">
        <f>IF(H20=Output!$C$12,T20,"")</f>
        <v/>
      </c>
      <c r="AF20" s="14" t="str">
        <f>IF(Output!$C$13="","",IF(I20&gt;=Output!$C$13,U20,""))</f>
        <v/>
      </c>
      <c r="AG20" s="14" t="str">
        <f>IF(J20&lt;=Output!$C$14,V20,"")</f>
        <v/>
      </c>
      <c r="AH20" s="14" t="str">
        <f>IF(K20=Output!$C$15,W20,"")</f>
        <v/>
      </c>
      <c r="AI20" s="14" t="str">
        <f>IF(L20=Output!$C$8,X20,"")</f>
        <v/>
      </c>
      <c r="AJ20" s="14" t="str">
        <f>IF(M20=Output!$C$16,Y20,"")</f>
        <v/>
      </c>
      <c r="AK20" s="14" t="str">
        <f>IF(N20=Output!$C$17,Z20,"")</f>
        <v/>
      </c>
      <c r="AL20" s="20">
        <f>IF(Output!$C$7="",0,1)</f>
        <v>0</v>
      </c>
      <c r="AM20" s="20">
        <f>IF(Output!$C$9="",0,1)</f>
        <v>0</v>
      </c>
      <c r="AN20" s="20">
        <f>IF(Output!$C$10="",0,1)</f>
        <v>0</v>
      </c>
      <c r="AO20" s="20">
        <f>IF(Output!$C$11="",0,1)</f>
        <v>0</v>
      </c>
      <c r="AP20" s="20">
        <f>IF(Output!$C$12="",0,1)</f>
        <v>0</v>
      </c>
      <c r="AQ20" s="20">
        <f>IF(Output!$C$13="",0,1)</f>
        <v>0</v>
      </c>
      <c r="AR20" s="20">
        <f>IF(Output!$C$14="",0,1)</f>
        <v>0</v>
      </c>
      <c r="AS20" s="20">
        <f>IF(Output!$C$15="",0,1)</f>
        <v>0</v>
      </c>
      <c r="AT20" s="20">
        <f>IF(Output!$C$8="",0,1)</f>
        <v>0</v>
      </c>
      <c r="AU20" s="20">
        <f>IF(Output!$C$16="",0,1)</f>
        <v>0</v>
      </c>
      <c r="AV20" s="20">
        <f>IF(Output!$C$17="",0,1)</f>
        <v>0</v>
      </c>
      <c r="AW20" s="14">
        <f t="shared" si="3"/>
        <v>0</v>
      </c>
      <c r="AX20" s="14">
        <f t="shared" si="4"/>
        <v>0</v>
      </c>
      <c r="AY20" s="11" t="str">
        <f t="shared" si="30"/>
        <v/>
      </c>
      <c r="AZ20" s="11" t="str">
        <f t="shared" si="31"/>
        <v/>
      </c>
      <c r="BA20" s="11" t="str">
        <f t="shared" si="32"/>
        <v/>
      </c>
      <c r="BB20" s="11" t="str">
        <f t="shared" si="33"/>
        <v/>
      </c>
      <c r="BC20" s="11" t="str">
        <f t="shared" si="34"/>
        <v/>
      </c>
      <c r="BD20" s="11" t="str">
        <f t="shared" si="35"/>
        <v/>
      </c>
      <c r="BE20" s="11" t="str">
        <f t="shared" si="36"/>
        <v/>
      </c>
      <c r="BF20" s="11" t="str">
        <f t="shared" si="37"/>
        <v/>
      </c>
      <c r="BG20" s="11" t="str">
        <f t="shared" si="38"/>
        <v/>
      </c>
      <c r="BH20" s="11" t="str">
        <f t="shared" si="28"/>
        <v/>
      </c>
      <c r="BI20" s="11" t="str">
        <f t="shared" si="29"/>
        <v/>
      </c>
      <c r="BJ20" s="12" t="str">
        <f t="shared" si="13"/>
        <v/>
      </c>
      <c r="BK20" s="12" t="str">
        <f t="shared" si="14"/>
        <v/>
      </c>
      <c r="BL20" s="12" t="str">
        <f t="shared" si="15"/>
        <v/>
      </c>
      <c r="BM20" s="12" t="str">
        <f t="shared" si="16"/>
        <v/>
      </c>
      <c r="BN20" s="12" t="str">
        <f t="shared" si="17"/>
        <v/>
      </c>
      <c r="BO20" s="12" t="str">
        <f t="shared" si="18"/>
        <v/>
      </c>
      <c r="BP20" s="12" t="str">
        <f t="shared" si="19"/>
        <v/>
      </c>
      <c r="BQ20" s="12" t="str">
        <f t="shared" si="20"/>
        <v/>
      </c>
      <c r="BR20" s="12" t="str">
        <f t="shared" si="39"/>
        <v/>
      </c>
      <c r="BS20" s="12" t="str">
        <f t="shared" si="22"/>
        <v/>
      </c>
      <c r="BT20" s="12" t="str">
        <f t="shared" si="23"/>
        <v/>
      </c>
      <c r="BU20" s="17" t="str">
        <f t="shared" si="24"/>
        <v/>
      </c>
      <c r="BV20" s="54" t="str">
        <f t="shared" si="25"/>
        <v/>
      </c>
      <c r="BW20" s="54" t="str">
        <f t="shared" si="26"/>
        <v/>
      </c>
    </row>
    <row r="21" spans="1:75" ht="15.65" x14ac:dyDescent="0.3">
      <c r="A21" s="42" t="str">
        <f>IF(Input!B24="","",Input!B24)</f>
        <v>Budnik et al. (2019)</v>
      </c>
      <c r="B21" s="59">
        <f>Input!E24</f>
        <v>1.4402734115168236E-2</v>
      </c>
      <c r="C21" s="59">
        <f>Input!F24</f>
        <v>1.4402734115168236E-2</v>
      </c>
      <c r="D21" s="44">
        <f>Input!G24</f>
        <v>2</v>
      </c>
      <c r="E21" s="44">
        <f>Input!H24</f>
        <v>1</v>
      </c>
      <c r="F21" s="44">
        <f>Input!I24</f>
        <v>1</v>
      </c>
      <c r="G21" s="44">
        <f>Input!J24</f>
        <v>1</v>
      </c>
      <c r="H21" s="44">
        <f>Input!K24</f>
        <v>1</v>
      </c>
      <c r="I21" s="60">
        <f>_xlfn.NUMBERVALUE(LEFT(Input!L24,4))</f>
        <v>2005</v>
      </c>
      <c r="J21" s="44">
        <f>_xlfn.NUMBERVALUE(LEFT(Input!M24,4))</f>
        <v>2017</v>
      </c>
      <c r="K21" s="44">
        <f>Input!N24</f>
        <v>2</v>
      </c>
      <c r="L21" s="44">
        <f>Input!O24</f>
        <v>1</v>
      </c>
      <c r="M21" s="44">
        <f>Input!P24</f>
        <v>2</v>
      </c>
      <c r="N21" s="44">
        <f>Input!Q24</f>
        <v>2</v>
      </c>
      <c r="O21" s="44" t="str">
        <f>Input!R24</f>
        <v>-</v>
      </c>
      <c r="P21" s="17">
        <f>ROWS($D$2:D21)</f>
        <v>20</v>
      </c>
      <c r="Q21" s="17">
        <f>ROWS(E$2:E21)</f>
        <v>20</v>
      </c>
      <c r="R21" s="17">
        <f>ROWS(F$2:F21)</f>
        <v>20</v>
      </c>
      <c r="S21" s="17">
        <f>ROWS(G$2:G21)</f>
        <v>20</v>
      </c>
      <c r="T21" s="17">
        <f>ROWS(H$2:H21)</f>
        <v>20</v>
      </c>
      <c r="U21" s="17">
        <f>ROWS(I$2:I21)</f>
        <v>20</v>
      </c>
      <c r="V21" s="17">
        <f>ROWS(J$2:J21)</f>
        <v>20</v>
      </c>
      <c r="W21" s="17">
        <f>ROWS(K$2:K21)</f>
        <v>20</v>
      </c>
      <c r="X21" s="17">
        <f>ROWS(L$2:L21)</f>
        <v>20</v>
      </c>
      <c r="Y21" s="17">
        <f>ROWS(M$2:M21)</f>
        <v>20</v>
      </c>
      <c r="Z21" s="17">
        <f>ROWS(N$2:N21)</f>
        <v>20</v>
      </c>
      <c r="AA21" s="14" t="str">
        <f>IF(D21=Output!$C$7,P21,"")</f>
        <v/>
      </c>
      <c r="AB21" s="14" t="str">
        <f>IF(E21=Output!$C$9,Q21,"")</f>
        <v/>
      </c>
      <c r="AC21" s="14" t="str">
        <f>IF(F21=Output!$C$10,R21,"")</f>
        <v/>
      </c>
      <c r="AD21" s="14" t="str">
        <f>IF(G21=Output!$C$11,S21,"")</f>
        <v/>
      </c>
      <c r="AE21" s="14" t="str">
        <f>IF(H21=Output!$C$12,T21,"")</f>
        <v/>
      </c>
      <c r="AF21" s="14" t="str">
        <f>IF(Output!$C$13="","",IF(I21&gt;=Output!$C$13,U21,""))</f>
        <v/>
      </c>
      <c r="AG21" s="14" t="str">
        <f>IF(J21&lt;=Output!$C$14,V21,"")</f>
        <v/>
      </c>
      <c r="AH21" s="14" t="str">
        <f>IF(K21=Output!$C$15,W21,"")</f>
        <v/>
      </c>
      <c r="AI21" s="14" t="str">
        <f>IF(L21=Output!$C$8,X21,"")</f>
        <v/>
      </c>
      <c r="AJ21" s="14" t="str">
        <f>IF(M21=Output!$C$16,Y21,"")</f>
        <v/>
      </c>
      <c r="AK21" s="14" t="str">
        <f>IF(N21=Output!$C$17,Z21,"")</f>
        <v/>
      </c>
      <c r="AL21" s="20">
        <f>IF(Output!$C$7="",0,1)</f>
        <v>0</v>
      </c>
      <c r="AM21" s="20">
        <f>IF(Output!$C$9="",0,1)</f>
        <v>0</v>
      </c>
      <c r="AN21" s="20">
        <f>IF(Output!$C$10="",0,1)</f>
        <v>0</v>
      </c>
      <c r="AO21" s="20">
        <f>IF(Output!$C$11="",0,1)</f>
        <v>0</v>
      </c>
      <c r="AP21" s="20">
        <f>IF(Output!$C$12="",0,1)</f>
        <v>0</v>
      </c>
      <c r="AQ21" s="20">
        <f>IF(Output!$C$13="",0,1)</f>
        <v>0</v>
      </c>
      <c r="AR21" s="20">
        <f>IF(Output!$C$14="",0,1)</f>
        <v>0</v>
      </c>
      <c r="AS21" s="20">
        <f>IF(Output!$C$15="",0,1)</f>
        <v>0</v>
      </c>
      <c r="AT21" s="20">
        <f>IF(Output!$C$8="",0,1)</f>
        <v>0</v>
      </c>
      <c r="AU21" s="20">
        <f>IF(Output!$C$16="",0,1)</f>
        <v>0</v>
      </c>
      <c r="AV21" s="20">
        <f>IF(Output!$C$17="",0,1)</f>
        <v>0</v>
      </c>
      <c r="AW21" s="14">
        <f t="shared" si="3"/>
        <v>0</v>
      </c>
      <c r="AX21" s="14">
        <f t="shared" si="4"/>
        <v>0</v>
      </c>
      <c r="AY21" s="11" t="str">
        <f t="shared" si="30"/>
        <v/>
      </c>
      <c r="AZ21" s="11" t="str">
        <f t="shared" si="31"/>
        <v/>
      </c>
      <c r="BA21" s="11" t="str">
        <f t="shared" si="32"/>
        <v/>
      </c>
      <c r="BB21" s="11" t="str">
        <f t="shared" si="33"/>
        <v/>
      </c>
      <c r="BC21" s="11" t="str">
        <f t="shared" si="34"/>
        <v/>
      </c>
      <c r="BD21" s="11" t="str">
        <f t="shared" si="35"/>
        <v/>
      </c>
      <c r="BE21" s="11" t="str">
        <f t="shared" si="36"/>
        <v/>
      </c>
      <c r="BF21" s="11" t="str">
        <f t="shared" si="37"/>
        <v/>
      </c>
      <c r="BG21" s="11" t="str">
        <f t="shared" si="38"/>
        <v/>
      </c>
      <c r="BH21" s="11" t="str">
        <f t="shared" si="28"/>
        <v/>
      </c>
      <c r="BI21" s="11" t="str">
        <f t="shared" si="29"/>
        <v/>
      </c>
      <c r="BJ21" s="12" t="str">
        <f t="shared" si="13"/>
        <v/>
      </c>
      <c r="BK21" s="12" t="str">
        <f t="shared" si="14"/>
        <v/>
      </c>
      <c r="BL21" s="12" t="str">
        <f t="shared" si="15"/>
        <v/>
      </c>
      <c r="BM21" s="12" t="str">
        <f t="shared" si="16"/>
        <v/>
      </c>
      <c r="BN21" s="12" t="str">
        <f t="shared" si="17"/>
        <v/>
      </c>
      <c r="BO21" s="12" t="str">
        <f t="shared" si="18"/>
        <v/>
      </c>
      <c r="BP21" s="12" t="str">
        <f t="shared" si="19"/>
        <v/>
      </c>
      <c r="BQ21" s="12" t="str">
        <f t="shared" si="20"/>
        <v/>
      </c>
      <c r="BR21" s="12" t="str">
        <f t="shared" si="39"/>
        <v/>
      </c>
      <c r="BS21" s="12" t="str">
        <f t="shared" si="22"/>
        <v/>
      </c>
      <c r="BT21" s="12" t="str">
        <f t="shared" si="23"/>
        <v/>
      </c>
      <c r="BU21" s="17" t="str">
        <f t="shared" si="24"/>
        <v/>
      </c>
      <c r="BV21" s="54" t="str">
        <f t="shared" si="25"/>
        <v/>
      </c>
      <c r="BW21" s="54" t="str">
        <f t="shared" si="26"/>
        <v/>
      </c>
    </row>
    <row r="22" spans="1:75" ht="15.65" x14ac:dyDescent="0.3">
      <c r="A22" s="42" t="str">
        <f>IF(Input!B25="","",Input!B25)</f>
        <v>Budnik et al. (2019)</v>
      </c>
      <c r="B22" s="59">
        <f>Input!E25</f>
        <v>2.8704249409185367E-2</v>
      </c>
      <c r="C22" s="59">
        <f>Input!F25</f>
        <v>2.8704249409185367E-2</v>
      </c>
      <c r="D22" s="44">
        <f>Input!G25</f>
        <v>3</v>
      </c>
      <c r="E22" s="44">
        <f>Input!H25</f>
        <v>1</v>
      </c>
      <c r="F22" s="44">
        <f>Input!I25</f>
        <v>1</v>
      </c>
      <c r="G22" s="44">
        <f>Input!J25</f>
        <v>1</v>
      </c>
      <c r="H22" s="44">
        <f>Input!K25</f>
        <v>1</v>
      </c>
      <c r="I22" s="60">
        <f>_xlfn.NUMBERVALUE(LEFT(Input!L25,4))</f>
        <v>2005</v>
      </c>
      <c r="J22" s="44">
        <f>_xlfn.NUMBERVALUE(LEFT(Input!M25,4))</f>
        <v>2017</v>
      </c>
      <c r="K22" s="44">
        <f>Input!N25</f>
        <v>2</v>
      </c>
      <c r="L22" s="44">
        <f>Input!O25</f>
        <v>1</v>
      </c>
      <c r="M22" s="44">
        <f>Input!P25</f>
        <v>2</v>
      </c>
      <c r="N22" s="44">
        <f>Input!Q25</f>
        <v>2</v>
      </c>
      <c r="O22" s="44" t="str">
        <f>Input!R25</f>
        <v>-</v>
      </c>
      <c r="P22" s="17">
        <f>ROWS($D$2:D22)</f>
        <v>21</v>
      </c>
      <c r="Q22" s="17">
        <f>ROWS(E$2:E22)</f>
        <v>21</v>
      </c>
      <c r="R22" s="17">
        <f>ROWS(F$2:F22)</f>
        <v>21</v>
      </c>
      <c r="S22" s="17">
        <f>ROWS(G$2:G22)</f>
        <v>21</v>
      </c>
      <c r="T22" s="17">
        <f>ROWS(H$2:H22)</f>
        <v>21</v>
      </c>
      <c r="U22" s="17">
        <f>ROWS(I$2:I22)</f>
        <v>21</v>
      </c>
      <c r="V22" s="17">
        <f>ROWS(J$2:J22)</f>
        <v>21</v>
      </c>
      <c r="W22" s="17">
        <f>ROWS(K$2:K22)</f>
        <v>21</v>
      </c>
      <c r="X22" s="17">
        <f>ROWS(L$2:L22)</f>
        <v>21</v>
      </c>
      <c r="Y22" s="17">
        <f>ROWS(M$2:M22)</f>
        <v>21</v>
      </c>
      <c r="Z22" s="17">
        <f>ROWS(N$2:N22)</f>
        <v>21</v>
      </c>
      <c r="AA22" s="14" t="str">
        <f>IF(D22=Output!$C$7,P22,"")</f>
        <v/>
      </c>
      <c r="AB22" s="14" t="str">
        <f>IF(E22=Output!$C$9,Q22,"")</f>
        <v/>
      </c>
      <c r="AC22" s="14" t="str">
        <f>IF(F22=Output!$C$10,R22,"")</f>
        <v/>
      </c>
      <c r="AD22" s="14" t="str">
        <f>IF(G22=Output!$C$11,S22,"")</f>
        <v/>
      </c>
      <c r="AE22" s="14" t="str">
        <f>IF(H22=Output!$C$12,T22,"")</f>
        <v/>
      </c>
      <c r="AF22" s="14" t="str">
        <f>IF(Output!$C$13="","",IF(I22&gt;=Output!$C$13,U22,""))</f>
        <v/>
      </c>
      <c r="AG22" s="14" t="str">
        <f>IF(J22&lt;=Output!$C$14,V22,"")</f>
        <v/>
      </c>
      <c r="AH22" s="14" t="str">
        <f>IF(K22=Output!$C$15,W22,"")</f>
        <v/>
      </c>
      <c r="AI22" s="14" t="str">
        <f>IF(L22=Output!$C$8,X22,"")</f>
        <v/>
      </c>
      <c r="AJ22" s="14" t="str">
        <f>IF(M22=Output!$C$16,Y22,"")</f>
        <v/>
      </c>
      <c r="AK22" s="14" t="str">
        <f>IF(N22=Output!$C$17,Z22,"")</f>
        <v/>
      </c>
      <c r="AL22" s="20">
        <f>IF(Output!$C$7="",0,1)</f>
        <v>0</v>
      </c>
      <c r="AM22" s="20">
        <f>IF(Output!$C$9="",0,1)</f>
        <v>0</v>
      </c>
      <c r="AN22" s="20">
        <f>IF(Output!$C$10="",0,1)</f>
        <v>0</v>
      </c>
      <c r="AO22" s="20">
        <f>IF(Output!$C$11="",0,1)</f>
        <v>0</v>
      </c>
      <c r="AP22" s="20">
        <f>IF(Output!$C$12="",0,1)</f>
        <v>0</v>
      </c>
      <c r="AQ22" s="20">
        <f>IF(Output!$C$13="",0,1)</f>
        <v>0</v>
      </c>
      <c r="AR22" s="20">
        <f>IF(Output!$C$14="",0,1)</f>
        <v>0</v>
      </c>
      <c r="AS22" s="20">
        <f>IF(Output!$C$15="",0,1)</f>
        <v>0</v>
      </c>
      <c r="AT22" s="20">
        <f>IF(Output!$C$8="",0,1)</f>
        <v>0</v>
      </c>
      <c r="AU22" s="20">
        <f>IF(Output!$C$16="",0,1)</f>
        <v>0</v>
      </c>
      <c r="AV22" s="20">
        <f>IF(Output!$C$17="",0,1)</f>
        <v>0</v>
      </c>
      <c r="AW22" s="14">
        <f t="shared" si="3"/>
        <v>0</v>
      </c>
      <c r="AX22" s="14">
        <f t="shared" si="4"/>
        <v>0</v>
      </c>
      <c r="AY22" s="11" t="str">
        <f t="shared" si="30"/>
        <v/>
      </c>
      <c r="AZ22" s="11" t="str">
        <f t="shared" si="31"/>
        <v/>
      </c>
      <c r="BA22" s="11" t="str">
        <f t="shared" si="32"/>
        <v/>
      </c>
      <c r="BB22" s="11" t="str">
        <f t="shared" si="33"/>
        <v/>
      </c>
      <c r="BC22" s="11" t="str">
        <f t="shared" si="34"/>
        <v/>
      </c>
      <c r="BD22" s="11" t="str">
        <f t="shared" si="35"/>
        <v/>
      </c>
      <c r="BE22" s="11" t="str">
        <f t="shared" si="36"/>
        <v/>
      </c>
      <c r="BF22" s="11" t="str">
        <f t="shared" si="37"/>
        <v/>
      </c>
      <c r="BG22" s="11" t="str">
        <f t="shared" si="38"/>
        <v/>
      </c>
      <c r="BH22" s="11" t="str">
        <f t="shared" si="28"/>
        <v/>
      </c>
      <c r="BI22" s="11" t="str">
        <f t="shared" si="29"/>
        <v/>
      </c>
      <c r="BJ22" s="12" t="str">
        <f t="shared" si="13"/>
        <v/>
      </c>
      <c r="BK22" s="12" t="str">
        <f t="shared" si="14"/>
        <v/>
      </c>
      <c r="BL22" s="12" t="str">
        <f t="shared" si="15"/>
        <v/>
      </c>
      <c r="BM22" s="12" t="str">
        <f t="shared" si="16"/>
        <v/>
      </c>
      <c r="BN22" s="12" t="str">
        <f t="shared" si="17"/>
        <v/>
      </c>
      <c r="BO22" s="12" t="str">
        <f t="shared" si="18"/>
        <v/>
      </c>
      <c r="BP22" s="12" t="str">
        <f t="shared" si="19"/>
        <v/>
      </c>
      <c r="BQ22" s="12" t="str">
        <f t="shared" si="20"/>
        <v/>
      </c>
      <c r="BR22" s="12" t="str">
        <f t="shared" si="39"/>
        <v/>
      </c>
      <c r="BS22" s="12" t="str">
        <f t="shared" si="22"/>
        <v/>
      </c>
      <c r="BT22" s="12" t="str">
        <f t="shared" si="23"/>
        <v/>
      </c>
      <c r="BU22" s="17" t="str">
        <f t="shared" si="24"/>
        <v/>
      </c>
      <c r="BV22" s="54" t="str">
        <f t="shared" si="25"/>
        <v/>
      </c>
      <c r="BW22" s="54" t="str">
        <f t="shared" si="26"/>
        <v/>
      </c>
    </row>
    <row r="23" spans="1:75" ht="15.65" x14ac:dyDescent="0.3">
      <c r="A23" s="42" t="str">
        <f>IF(Input!B26="","",Input!B26)</f>
        <v>Bussiere et al. (2016)</v>
      </c>
      <c r="B23" s="59">
        <f>Input!E26</f>
        <v>9.464507844856529E-3</v>
      </c>
      <c r="C23" s="59">
        <f>Input!F26</f>
        <v>9.464507844856529E-3</v>
      </c>
      <c r="D23" s="44">
        <f>Input!G26</f>
        <v>1</v>
      </c>
      <c r="E23" s="44">
        <f>Input!H26</f>
        <v>1</v>
      </c>
      <c r="F23" s="44">
        <f>Input!I26</f>
        <v>2</v>
      </c>
      <c r="G23" s="44">
        <f>Input!J26</f>
        <v>1</v>
      </c>
      <c r="H23" s="44">
        <f>Input!K26</f>
        <v>3</v>
      </c>
      <c r="I23" s="60">
        <f>_xlfn.NUMBERVALUE(LEFT(Input!L26,4))</f>
        <v>2000</v>
      </c>
      <c r="J23" s="44">
        <f>_xlfn.NUMBERVALUE(LEFT(Input!M26,4))</f>
        <v>2013</v>
      </c>
      <c r="K23" s="44">
        <f>Input!N26</f>
        <v>1</v>
      </c>
      <c r="L23" s="44">
        <f>Input!O26</f>
        <v>1</v>
      </c>
      <c r="M23" s="44">
        <f>Input!P26</f>
        <v>1</v>
      </c>
      <c r="N23" s="44">
        <f>Input!Q26</f>
        <v>1</v>
      </c>
      <c r="O23" s="44" t="str">
        <f>Input!R26</f>
        <v>-</v>
      </c>
      <c r="P23" s="17">
        <f>ROWS($D$2:D23)</f>
        <v>22</v>
      </c>
      <c r="Q23" s="17">
        <f>ROWS(E$2:E23)</f>
        <v>22</v>
      </c>
      <c r="R23" s="17">
        <f>ROWS(F$2:F23)</f>
        <v>22</v>
      </c>
      <c r="S23" s="17">
        <f>ROWS(G$2:G23)</f>
        <v>22</v>
      </c>
      <c r="T23" s="17">
        <f>ROWS(H$2:H23)</f>
        <v>22</v>
      </c>
      <c r="U23" s="17">
        <f>ROWS(I$2:I23)</f>
        <v>22</v>
      </c>
      <c r="V23" s="17">
        <f>ROWS(J$2:J23)</f>
        <v>22</v>
      </c>
      <c r="W23" s="17">
        <f>ROWS(K$2:K23)</f>
        <v>22</v>
      </c>
      <c r="X23" s="17">
        <f>ROWS(L$2:L23)</f>
        <v>22</v>
      </c>
      <c r="Y23" s="17">
        <f>ROWS(M$2:M23)</f>
        <v>22</v>
      </c>
      <c r="Z23" s="17">
        <f>ROWS(N$2:N23)</f>
        <v>22</v>
      </c>
      <c r="AA23" s="14" t="str">
        <f>IF(D23=Output!$C$7,P23,"")</f>
        <v/>
      </c>
      <c r="AB23" s="14" t="str">
        <f>IF(E23=Output!$C$9,Q23,"")</f>
        <v/>
      </c>
      <c r="AC23" s="14" t="str">
        <f>IF(F23=Output!$C$10,R23,"")</f>
        <v/>
      </c>
      <c r="AD23" s="14" t="str">
        <f>IF(G23=Output!$C$11,S23,"")</f>
        <v/>
      </c>
      <c r="AE23" s="14" t="str">
        <f>IF(H23=Output!$C$12,T23,"")</f>
        <v/>
      </c>
      <c r="AF23" s="14" t="str">
        <f>IF(Output!$C$13="","",IF(I23&gt;=Output!$C$13,U23,""))</f>
        <v/>
      </c>
      <c r="AG23" s="14" t="str">
        <f>IF(J23&lt;=Output!$C$14,V23,"")</f>
        <v/>
      </c>
      <c r="AH23" s="14" t="str">
        <f>IF(K23=Output!$C$15,W23,"")</f>
        <v/>
      </c>
      <c r="AI23" s="14" t="str">
        <f>IF(L23=Output!$C$8,X23,"")</f>
        <v/>
      </c>
      <c r="AJ23" s="14" t="str">
        <f>IF(M23=Output!$C$16,Y23,"")</f>
        <v/>
      </c>
      <c r="AK23" s="14" t="str">
        <f>IF(N23=Output!$C$17,Z23,"")</f>
        <v/>
      </c>
      <c r="AL23" s="20">
        <f>IF(Output!$C$7="",0,1)</f>
        <v>0</v>
      </c>
      <c r="AM23" s="20">
        <f>IF(Output!$C$9="",0,1)</f>
        <v>0</v>
      </c>
      <c r="AN23" s="20">
        <f>IF(Output!$C$10="",0,1)</f>
        <v>0</v>
      </c>
      <c r="AO23" s="20">
        <f>IF(Output!$C$11="",0,1)</f>
        <v>0</v>
      </c>
      <c r="AP23" s="20">
        <f>IF(Output!$C$12="",0,1)</f>
        <v>0</v>
      </c>
      <c r="AQ23" s="20">
        <f>IF(Output!$C$13="",0,1)</f>
        <v>0</v>
      </c>
      <c r="AR23" s="20">
        <f>IF(Output!$C$14="",0,1)</f>
        <v>0</v>
      </c>
      <c r="AS23" s="20">
        <f>IF(Output!$C$15="",0,1)</f>
        <v>0</v>
      </c>
      <c r="AT23" s="20">
        <f>IF(Output!$C$8="",0,1)</f>
        <v>0</v>
      </c>
      <c r="AU23" s="20">
        <f>IF(Output!$C$16="",0,1)</f>
        <v>0</v>
      </c>
      <c r="AV23" s="20">
        <f>IF(Output!$C$17="",0,1)</f>
        <v>0</v>
      </c>
      <c r="AW23" s="14">
        <f t="shared" si="3"/>
        <v>0</v>
      </c>
      <c r="AX23" s="14">
        <f t="shared" si="4"/>
        <v>0</v>
      </c>
      <c r="AY23" s="11" t="str">
        <f t="shared" si="30"/>
        <v/>
      </c>
      <c r="AZ23" s="11" t="str">
        <f t="shared" si="31"/>
        <v/>
      </c>
      <c r="BA23" s="11" t="str">
        <f t="shared" si="32"/>
        <v/>
      </c>
      <c r="BB23" s="11" t="str">
        <f t="shared" si="33"/>
        <v/>
      </c>
      <c r="BC23" s="11" t="str">
        <f t="shared" si="34"/>
        <v/>
      </c>
      <c r="BD23" s="11" t="str">
        <f t="shared" si="35"/>
        <v/>
      </c>
      <c r="BE23" s="11" t="str">
        <f t="shared" si="36"/>
        <v/>
      </c>
      <c r="BF23" s="11" t="str">
        <f t="shared" si="37"/>
        <v/>
      </c>
      <c r="BG23" s="11" t="str">
        <f t="shared" si="38"/>
        <v/>
      </c>
      <c r="BH23" s="11" t="str">
        <f t="shared" si="28"/>
        <v/>
      </c>
      <c r="BI23" s="11" t="str">
        <f t="shared" si="29"/>
        <v/>
      </c>
      <c r="BJ23" s="12" t="str">
        <f t="shared" si="13"/>
        <v/>
      </c>
      <c r="BK23" s="12" t="str">
        <f t="shared" si="14"/>
        <v/>
      </c>
      <c r="BL23" s="12" t="str">
        <f t="shared" si="15"/>
        <v/>
      </c>
      <c r="BM23" s="12" t="str">
        <f t="shared" si="16"/>
        <v/>
      </c>
      <c r="BN23" s="12" t="str">
        <f t="shared" si="17"/>
        <v/>
      </c>
      <c r="BO23" s="12" t="str">
        <f t="shared" si="18"/>
        <v/>
      </c>
      <c r="BP23" s="12" t="str">
        <f t="shared" si="19"/>
        <v/>
      </c>
      <c r="BQ23" s="12" t="str">
        <f t="shared" si="20"/>
        <v/>
      </c>
      <c r="BR23" s="12" t="str">
        <f t="shared" si="39"/>
        <v/>
      </c>
      <c r="BS23" s="12" t="str">
        <f t="shared" si="22"/>
        <v/>
      </c>
      <c r="BT23" s="12" t="str">
        <f t="shared" si="23"/>
        <v/>
      </c>
      <c r="BU23" s="17" t="str">
        <f t="shared" si="24"/>
        <v/>
      </c>
      <c r="BV23" s="54" t="str">
        <f t="shared" si="25"/>
        <v/>
      </c>
      <c r="BW23" s="54" t="str">
        <f t="shared" si="26"/>
        <v/>
      </c>
    </row>
    <row r="24" spans="1:75" ht="15.65" x14ac:dyDescent="0.3">
      <c r="A24" s="42" t="str">
        <f>IF(Input!B27="","",Input!B27)</f>
        <v>Bussiere et al. (2016)</v>
      </c>
      <c r="B24" s="59">
        <f>Input!E27</f>
        <v>1.7001445081876732E-4</v>
      </c>
      <c r="C24" s="59">
        <f>Input!F27</f>
        <v>2.3002645202785388E-4</v>
      </c>
      <c r="D24" s="44">
        <f>Input!G27</f>
        <v>3</v>
      </c>
      <c r="E24" s="44">
        <f>Input!H27</f>
        <v>1</v>
      </c>
      <c r="F24" s="44">
        <f>Input!I27</f>
        <v>2</v>
      </c>
      <c r="G24" s="44">
        <f>Input!J27</f>
        <v>1</v>
      </c>
      <c r="H24" s="44">
        <f>Input!K27</f>
        <v>3</v>
      </c>
      <c r="I24" s="60">
        <f>_xlfn.NUMBERVALUE(LEFT(Input!L27,4))</f>
        <v>2000</v>
      </c>
      <c r="J24" s="44">
        <f>_xlfn.NUMBERVALUE(LEFT(Input!M27,4))</f>
        <v>2013</v>
      </c>
      <c r="K24" s="44">
        <f>Input!N27</f>
        <v>1</v>
      </c>
      <c r="L24" s="44">
        <f>Input!O27</f>
        <v>1</v>
      </c>
      <c r="M24" s="44">
        <f>Input!P27</f>
        <v>1</v>
      </c>
      <c r="N24" s="44">
        <f>Input!Q27</f>
        <v>1</v>
      </c>
      <c r="O24" s="44" t="str">
        <f>Input!R27</f>
        <v>-</v>
      </c>
      <c r="P24" s="17">
        <f>ROWS($D$2:D24)</f>
        <v>23</v>
      </c>
      <c r="Q24" s="17">
        <f>ROWS(E$2:E24)</f>
        <v>23</v>
      </c>
      <c r="R24" s="17">
        <f>ROWS(F$2:F24)</f>
        <v>23</v>
      </c>
      <c r="S24" s="17">
        <f>ROWS(G$2:G24)</f>
        <v>23</v>
      </c>
      <c r="T24" s="17">
        <f>ROWS(H$2:H24)</f>
        <v>23</v>
      </c>
      <c r="U24" s="17">
        <f>ROWS(I$2:I24)</f>
        <v>23</v>
      </c>
      <c r="V24" s="17">
        <f>ROWS(J$2:J24)</f>
        <v>23</v>
      </c>
      <c r="W24" s="17">
        <f>ROWS(K$2:K24)</f>
        <v>23</v>
      </c>
      <c r="X24" s="17">
        <f>ROWS(L$2:L24)</f>
        <v>23</v>
      </c>
      <c r="Y24" s="17">
        <f>ROWS(M$2:M24)</f>
        <v>23</v>
      </c>
      <c r="Z24" s="17">
        <f>ROWS(N$2:N24)</f>
        <v>23</v>
      </c>
      <c r="AA24" s="14" t="str">
        <f>IF(D24=Output!$C$7,P24,"")</f>
        <v/>
      </c>
      <c r="AB24" s="14" t="str">
        <f>IF(E24=Output!$C$9,Q24,"")</f>
        <v/>
      </c>
      <c r="AC24" s="14" t="str">
        <f>IF(F24=Output!$C$10,R24,"")</f>
        <v/>
      </c>
      <c r="AD24" s="14" t="str">
        <f>IF(G24=Output!$C$11,S24,"")</f>
        <v/>
      </c>
      <c r="AE24" s="14" t="str">
        <f>IF(H24=Output!$C$12,T24,"")</f>
        <v/>
      </c>
      <c r="AF24" s="14" t="str">
        <f>IF(Output!$C$13="","",IF(I24&gt;=Output!$C$13,U24,""))</f>
        <v/>
      </c>
      <c r="AG24" s="14" t="str">
        <f>IF(J24&lt;=Output!$C$14,V24,"")</f>
        <v/>
      </c>
      <c r="AH24" s="14" t="str">
        <f>IF(K24=Output!$C$15,W24,"")</f>
        <v/>
      </c>
      <c r="AI24" s="14" t="str">
        <f>IF(L24=Output!$C$8,X24,"")</f>
        <v/>
      </c>
      <c r="AJ24" s="14" t="str">
        <f>IF(M24=Output!$C$16,Y24,"")</f>
        <v/>
      </c>
      <c r="AK24" s="14" t="str">
        <f>IF(N24=Output!$C$17,Z24,"")</f>
        <v/>
      </c>
      <c r="AL24" s="20">
        <f>IF(Output!$C$7="",0,1)</f>
        <v>0</v>
      </c>
      <c r="AM24" s="20">
        <f>IF(Output!$C$9="",0,1)</f>
        <v>0</v>
      </c>
      <c r="AN24" s="20">
        <f>IF(Output!$C$10="",0,1)</f>
        <v>0</v>
      </c>
      <c r="AO24" s="20">
        <f>IF(Output!$C$11="",0,1)</f>
        <v>0</v>
      </c>
      <c r="AP24" s="20">
        <f>IF(Output!$C$12="",0,1)</f>
        <v>0</v>
      </c>
      <c r="AQ24" s="20">
        <f>IF(Output!$C$13="",0,1)</f>
        <v>0</v>
      </c>
      <c r="AR24" s="20">
        <f>IF(Output!$C$14="",0,1)</f>
        <v>0</v>
      </c>
      <c r="AS24" s="20">
        <f>IF(Output!$C$15="",0,1)</f>
        <v>0</v>
      </c>
      <c r="AT24" s="20">
        <f>IF(Output!$C$8="",0,1)</f>
        <v>0</v>
      </c>
      <c r="AU24" s="20">
        <f>IF(Output!$C$16="",0,1)</f>
        <v>0</v>
      </c>
      <c r="AV24" s="20">
        <f>IF(Output!$C$17="",0,1)</f>
        <v>0</v>
      </c>
      <c r="AW24" s="14">
        <f t="shared" si="3"/>
        <v>0</v>
      </c>
      <c r="AX24" s="14">
        <f t="shared" si="4"/>
        <v>0</v>
      </c>
      <c r="AY24" s="11" t="str">
        <f t="shared" si="30"/>
        <v/>
      </c>
      <c r="AZ24" s="11" t="str">
        <f t="shared" si="31"/>
        <v/>
      </c>
      <c r="BA24" s="11" t="str">
        <f t="shared" si="32"/>
        <v/>
      </c>
      <c r="BB24" s="11" t="str">
        <f t="shared" si="33"/>
        <v/>
      </c>
      <c r="BC24" s="11" t="str">
        <f t="shared" si="34"/>
        <v/>
      </c>
      <c r="BD24" s="11" t="str">
        <f t="shared" si="35"/>
        <v/>
      </c>
      <c r="BE24" s="11" t="str">
        <f t="shared" si="36"/>
        <v/>
      </c>
      <c r="BF24" s="11" t="str">
        <f t="shared" si="37"/>
        <v/>
      </c>
      <c r="BG24" s="11" t="str">
        <f t="shared" si="38"/>
        <v/>
      </c>
      <c r="BH24" s="11" t="str">
        <f t="shared" si="28"/>
        <v/>
      </c>
      <c r="BI24" s="11" t="str">
        <f t="shared" si="29"/>
        <v/>
      </c>
      <c r="BJ24" s="12" t="str">
        <f t="shared" si="13"/>
        <v/>
      </c>
      <c r="BK24" s="12" t="str">
        <f t="shared" si="14"/>
        <v/>
      </c>
      <c r="BL24" s="12" t="str">
        <f t="shared" si="15"/>
        <v/>
      </c>
      <c r="BM24" s="12" t="str">
        <f t="shared" si="16"/>
        <v/>
      </c>
      <c r="BN24" s="12" t="str">
        <f t="shared" si="17"/>
        <v/>
      </c>
      <c r="BO24" s="12" t="str">
        <f t="shared" si="18"/>
        <v/>
      </c>
      <c r="BP24" s="12" t="str">
        <f t="shared" si="19"/>
        <v/>
      </c>
      <c r="BQ24" s="12" t="str">
        <f t="shared" si="20"/>
        <v/>
      </c>
      <c r="BR24" s="12" t="str">
        <f t="shared" si="39"/>
        <v/>
      </c>
      <c r="BS24" s="12" t="str">
        <f t="shared" si="22"/>
        <v/>
      </c>
      <c r="BT24" s="12" t="str">
        <f t="shared" si="23"/>
        <v/>
      </c>
      <c r="BU24" s="17" t="str">
        <f t="shared" si="24"/>
        <v/>
      </c>
      <c r="BV24" s="54" t="str">
        <f t="shared" si="25"/>
        <v/>
      </c>
      <c r="BW24" s="54" t="str">
        <f t="shared" si="26"/>
        <v/>
      </c>
    </row>
    <row r="25" spans="1:75" ht="15.65" x14ac:dyDescent="0.3">
      <c r="A25" s="42" t="str">
        <f>IF(Input!B28="","",Input!B28)</f>
        <v>Bussiere et al. (2016)</v>
      </c>
      <c r="B25" s="59">
        <f>Input!E28</f>
        <v>3.6006480777661665E-4</v>
      </c>
      <c r="C25" s="59">
        <f>Input!F28</f>
        <v>3.6006480777661665E-4</v>
      </c>
      <c r="D25" s="44">
        <f>Input!G28</f>
        <v>3</v>
      </c>
      <c r="E25" s="44">
        <f>Input!H28</f>
        <v>1</v>
      </c>
      <c r="F25" s="44">
        <f>Input!I28</f>
        <v>2</v>
      </c>
      <c r="G25" s="44">
        <f>Input!J28</f>
        <v>2</v>
      </c>
      <c r="H25" s="44">
        <f>Input!K28</f>
        <v>3</v>
      </c>
      <c r="I25" s="60">
        <f>_xlfn.NUMBERVALUE(LEFT(Input!L28,4))</f>
        <v>2000</v>
      </c>
      <c r="J25" s="44">
        <f>_xlfn.NUMBERVALUE(LEFT(Input!M28,4))</f>
        <v>2013</v>
      </c>
      <c r="K25" s="44">
        <f>Input!N28</f>
        <v>1</v>
      </c>
      <c r="L25" s="44">
        <f>Input!O28</f>
        <v>1</v>
      </c>
      <c r="M25" s="44">
        <f>Input!P28</f>
        <v>1</v>
      </c>
      <c r="N25" s="44">
        <f>Input!Q28</f>
        <v>1</v>
      </c>
      <c r="O25" s="44" t="str">
        <f>Input!R28</f>
        <v>-</v>
      </c>
      <c r="P25" s="17">
        <f>ROWS($D$2:D25)</f>
        <v>24</v>
      </c>
      <c r="Q25" s="17">
        <f>ROWS(E$2:E25)</f>
        <v>24</v>
      </c>
      <c r="R25" s="17">
        <f>ROWS(F$2:F25)</f>
        <v>24</v>
      </c>
      <c r="S25" s="17">
        <f>ROWS(G$2:G25)</f>
        <v>24</v>
      </c>
      <c r="T25" s="17">
        <f>ROWS(H$2:H25)</f>
        <v>24</v>
      </c>
      <c r="U25" s="17">
        <f>ROWS(I$2:I25)</f>
        <v>24</v>
      </c>
      <c r="V25" s="17">
        <f>ROWS(J$2:J25)</f>
        <v>24</v>
      </c>
      <c r="W25" s="17">
        <f>ROWS(K$2:K25)</f>
        <v>24</v>
      </c>
      <c r="X25" s="17">
        <f>ROWS(L$2:L25)</f>
        <v>24</v>
      </c>
      <c r="Y25" s="17">
        <f>ROWS(M$2:M25)</f>
        <v>24</v>
      </c>
      <c r="Z25" s="17">
        <f>ROWS(N$2:N25)</f>
        <v>24</v>
      </c>
      <c r="AA25" s="14" t="str">
        <f>IF(D25=Output!$C$7,P25,"")</f>
        <v/>
      </c>
      <c r="AB25" s="14" t="str">
        <f>IF(E25=Output!$C$9,Q25,"")</f>
        <v/>
      </c>
      <c r="AC25" s="14" t="str">
        <f>IF(F25=Output!$C$10,R25,"")</f>
        <v/>
      </c>
      <c r="AD25" s="14" t="str">
        <f>IF(G25=Output!$C$11,S25,"")</f>
        <v/>
      </c>
      <c r="AE25" s="14" t="str">
        <f>IF(H25=Output!$C$12,T25,"")</f>
        <v/>
      </c>
      <c r="AF25" s="14" t="str">
        <f>IF(Output!$C$13="","",IF(I25&gt;=Output!$C$13,U25,""))</f>
        <v/>
      </c>
      <c r="AG25" s="14" t="str">
        <f>IF(J25&lt;=Output!$C$14,V25,"")</f>
        <v/>
      </c>
      <c r="AH25" s="14" t="str">
        <f>IF(K25=Output!$C$15,W25,"")</f>
        <v/>
      </c>
      <c r="AI25" s="14" t="str">
        <f>IF(L25=Output!$C$8,X25,"")</f>
        <v/>
      </c>
      <c r="AJ25" s="14" t="str">
        <f>IF(M25=Output!$C$16,Y25,"")</f>
        <v/>
      </c>
      <c r="AK25" s="14" t="str">
        <f>IF(N25=Output!$C$17,Z25,"")</f>
        <v/>
      </c>
      <c r="AL25" s="20">
        <f>IF(Output!$C$7="",0,1)</f>
        <v>0</v>
      </c>
      <c r="AM25" s="20">
        <f>IF(Output!$C$9="",0,1)</f>
        <v>0</v>
      </c>
      <c r="AN25" s="20">
        <f>IF(Output!$C$10="",0,1)</f>
        <v>0</v>
      </c>
      <c r="AO25" s="20">
        <f>IF(Output!$C$11="",0,1)</f>
        <v>0</v>
      </c>
      <c r="AP25" s="20">
        <f>IF(Output!$C$12="",0,1)</f>
        <v>0</v>
      </c>
      <c r="AQ25" s="20">
        <f>IF(Output!$C$13="",0,1)</f>
        <v>0</v>
      </c>
      <c r="AR25" s="20">
        <f>IF(Output!$C$14="",0,1)</f>
        <v>0</v>
      </c>
      <c r="AS25" s="20">
        <f>IF(Output!$C$15="",0,1)</f>
        <v>0</v>
      </c>
      <c r="AT25" s="20">
        <f>IF(Output!$C$8="",0,1)</f>
        <v>0</v>
      </c>
      <c r="AU25" s="20">
        <f>IF(Output!$C$16="",0,1)</f>
        <v>0</v>
      </c>
      <c r="AV25" s="20">
        <f>IF(Output!$C$17="",0,1)</f>
        <v>0</v>
      </c>
      <c r="AW25" s="14">
        <f t="shared" si="3"/>
        <v>0</v>
      </c>
      <c r="AX25" s="14">
        <f t="shared" si="4"/>
        <v>0</v>
      </c>
      <c r="AY25" s="11" t="str">
        <f t="shared" si="30"/>
        <v/>
      </c>
      <c r="AZ25" s="11" t="str">
        <f t="shared" si="31"/>
        <v/>
      </c>
      <c r="BA25" s="11" t="str">
        <f t="shared" si="32"/>
        <v/>
      </c>
      <c r="BB25" s="11" t="str">
        <f t="shared" si="33"/>
        <v/>
      </c>
      <c r="BC25" s="11" t="str">
        <f t="shared" si="34"/>
        <v/>
      </c>
      <c r="BD25" s="11" t="str">
        <f t="shared" si="35"/>
        <v/>
      </c>
      <c r="BE25" s="11" t="str">
        <f t="shared" si="36"/>
        <v/>
      </c>
      <c r="BF25" s="11" t="str">
        <f t="shared" si="37"/>
        <v/>
      </c>
      <c r="BG25" s="11" t="str">
        <f t="shared" si="38"/>
        <v/>
      </c>
      <c r="BH25" s="11" t="str">
        <f t="shared" si="28"/>
        <v/>
      </c>
      <c r="BI25" s="11" t="str">
        <f t="shared" si="29"/>
        <v/>
      </c>
      <c r="BJ25" s="12" t="str">
        <f t="shared" si="13"/>
        <v/>
      </c>
      <c r="BK25" s="12" t="str">
        <f t="shared" si="14"/>
        <v/>
      </c>
      <c r="BL25" s="12" t="str">
        <f t="shared" si="15"/>
        <v/>
      </c>
      <c r="BM25" s="12" t="str">
        <f t="shared" si="16"/>
        <v/>
      </c>
      <c r="BN25" s="12" t="str">
        <f t="shared" si="17"/>
        <v/>
      </c>
      <c r="BO25" s="12" t="str">
        <f t="shared" si="18"/>
        <v/>
      </c>
      <c r="BP25" s="12" t="str">
        <f t="shared" si="19"/>
        <v/>
      </c>
      <c r="BQ25" s="12" t="str">
        <f t="shared" si="20"/>
        <v/>
      </c>
      <c r="BR25" s="12" t="str">
        <f t="shared" si="39"/>
        <v/>
      </c>
      <c r="BS25" s="12" t="str">
        <f t="shared" si="22"/>
        <v/>
      </c>
      <c r="BT25" s="12" t="str">
        <f t="shared" si="23"/>
        <v/>
      </c>
      <c r="BU25" s="17" t="str">
        <f t="shared" si="24"/>
        <v/>
      </c>
      <c r="BV25" s="54" t="str">
        <f t="shared" si="25"/>
        <v/>
      </c>
      <c r="BW25" s="54" t="str">
        <f t="shared" si="26"/>
        <v/>
      </c>
    </row>
    <row r="26" spans="1:75" ht="15.65" x14ac:dyDescent="0.3">
      <c r="A26" s="42" t="str">
        <f>IF(Input!B29="","",Input!B29)</f>
        <v>Bussiere et al. (2016)</v>
      </c>
      <c r="B26" s="59">
        <f>Input!E29</f>
        <v>1.8001620097196636E-4</v>
      </c>
      <c r="C26" s="59">
        <f>Input!F29</f>
        <v>2.4002880230411527E-4</v>
      </c>
      <c r="D26" s="44">
        <f>Input!G29</f>
        <v>3</v>
      </c>
      <c r="E26" s="44">
        <f>Input!H29</f>
        <v>1</v>
      </c>
      <c r="F26" s="44">
        <f>Input!I29</f>
        <v>2</v>
      </c>
      <c r="G26" s="44">
        <f>Input!J29</f>
        <v>3</v>
      </c>
      <c r="H26" s="44">
        <f>Input!K29</f>
        <v>3</v>
      </c>
      <c r="I26" s="60">
        <f>_xlfn.NUMBERVALUE(LEFT(Input!L29,4))</f>
        <v>2000</v>
      </c>
      <c r="J26" s="44">
        <f>_xlfn.NUMBERVALUE(LEFT(Input!M29,4))</f>
        <v>2013</v>
      </c>
      <c r="K26" s="44">
        <f>Input!N29</f>
        <v>1</v>
      </c>
      <c r="L26" s="44">
        <f>Input!O29</f>
        <v>1</v>
      </c>
      <c r="M26" s="44">
        <f>Input!P29</f>
        <v>1</v>
      </c>
      <c r="N26" s="44">
        <f>Input!Q29</f>
        <v>1</v>
      </c>
      <c r="O26" s="44" t="str">
        <f>Input!R29</f>
        <v>-</v>
      </c>
      <c r="P26" s="17">
        <f>ROWS($D$2:D26)</f>
        <v>25</v>
      </c>
      <c r="Q26" s="17">
        <f>ROWS(E$2:E26)</f>
        <v>25</v>
      </c>
      <c r="R26" s="17">
        <f>ROWS(F$2:F26)</f>
        <v>25</v>
      </c>
      <c r="S26" s="17">
        <f>ROWS(G$2:G26)</f>
        <v>25</v>
      </c>
      <c r="T26" s="17">
        <f>ROWS(H$2:H26)</f>
        <v>25</v>
      </c>
      <c r="U26" s="17">
        <f>ROWS(I$2:I26)</f>
        <v>25</v>
      </c>
      <c r="V26" s="17">
        <f>ROWS(J$2:J26)</f>
        <v>25</v>
      </c>
      <c r="W26" s="17">
        <f>ROWS(K$2:K26)</f>
        <v>25</v>
      </c>
      <c r="X26" s="17">
        <f>ROWS(L$2:L26)</f>
        <v>25</v>
      </c>
      <c r="Y26" s="17">
        <f>ROWS(M$2:M26)</f>
        <v>25</v>
      </c>
      <c r="Z26" s="17">
        <f>ROWS(N$2:N26)</f>
        <v>25</v>
      </c>
      <c r="AA26" s="14" t="str">
        <f>IF(D26=Output!$C$7,P26,"")</f>
        <v/>
      </c>
      <c r="AB26" s="14" t="str">
        <f>IF(E26=Output!$C$9,Q26,"")</f>
        <v/>
      </c>
      <c r="AC26" s="14" t="str">
        <f>IF(F26=Output!$C$10,R26,"")</f>
        <v/>
      </c>
      <c r="AD26" s="14" t="str">
        <f>IF(G26=Output!$C$11,S26,"")</f>
        <v/>
      </c>
      <c r="AE26" s="14" t="str">
        <f>IF(H26=Output!$C$12,T26,"")</f>
        <v/>
      </c>
      <c r="AF26" s="14" t="str">
        <f>IF(Output!$C$13="","",IF(I26&gt;=Output!$C$13,U26,""))</f>
        <v/>
      </c>
      <c r="AG26" s="14" t="str">
        <f>IF(J26&lt;=Output!$C$14,V26,"")</f>
        <v/>
      </c>
      <c r="AH26" s="14" t="str">
        <f>IF(K26=Output!$C$15,W26,"")</f>
        <v/>
      </c>
      <c r="AI26" s="14" t="str">
        <f>IF(L26=Output!$C$8,X26,"")</f>
        <v/>
      </c>
      <c r="AJ26" s="14" t="str">
        <f>IF(M26=Output!$C$16,Y26,"")</f>
        <v/>
      </c>
      <c r="AK26" s="14" t="str">
        <f>IF(N26=Output!$C$17,Z26,"")</f>
        <v/>
      </c>
      <c r="AL26" s="20">
        <f>IF(Output!$C$7="",0,1)</f>
        <v>0</v>
      </c>
      <c r="AM26" s="20">
        <f>IF(Output!$C$9="",0,1)</f>
        <v>0</v>
      </c>
      <c r="AN26" s="20">
        <f>IF(Output!$C$10="",0,1)</f>
        <v>0</v>
      </c>
      <c r="AO26" s="20">
        <f>IF(Output!$C$11="",0,1)</f>
        <v>0</v>
      </c>
      <c r="AP26" s="20">
        <f>IF(Output!$C$12="",0,1)</f>
        <v>0</v>
      </c>
      <c r="AQ26" s="20">
        <f>IF(Output!$C$13="",0,1)</f>
        <v>0</v>
      </c>
      <c r="AR26" s="20">
        <f>IF(Output!$C$14="",0,1)</f>
        <v>0</v>
      </c>
      <c r="AS26" s="20">
        <f>IF(Output!$C$15="",0,1)</f>
        <v>0</v>
      </c>
      <c r="AT26" s="20">
        <f>IF(Output!$C$8="",0,1)</f>
        <v>0</v>
      </c>
      <c r="AU26" s="20">
        <f>IF(Output!$C$16="",0,1)</f>
        <v>0</v>
      </c>
      <c r="AV26" s="20">
        <f>IF(Output!$C$17="",0,1)</f>
        <v>0</v>
      </c>
      <c r="AW26" s="14">
        <f t="shared" si="3"/>
        <v>0</v>
      </c>
      <c r="AX26" s="14">
        <f t="shared" si="4"/>
        <v>0</v>
      </c>
      <c r="AY26" s="11" t="str">
        <f t="shared" si="30"/>
        <v/>
      </c>
      <c r="AZ26" s="11" t="str">
        <f t="shared" si="31"/>
        <v/>
      </c>
      <c r="BA26" s="11" t="str">
        <f t="shared" si="32"/>
        <v/>
      </c>
      <c r="BB26" s="11" t="str">
        <f t="shared" si="33"/>
        <v/>
      </c>
      <c r="BC26" s="11" t="str">
        <f t="shared" si="34"/>
        <v/>
      </c>
      <c r="BD26" s="11" t="str">
        <f t="shared" si="35"/>
        <v/>
      </c>
      <c r="BE26" s="11" t="str">
        <f t="shared" si="36"/>
        <v/>
      </c>
      <c r="BF26" s="11" t="str">
        <f t="shared" si="37"/>
        <v/>
      </c>
      <c r="BG26" s="11" t="str">
        <f t="shared" si="38"/>
        <v/>
      </c>
      <c r="BH26" s="11" t="str">
        <f t="shared" si="28"/>
        <v/>
      </c>
      <c r="BI26" s="11" t="str">
        <f t="shared" si="29"/>
        <v/>
      </c>
      <c r="BJ26" s="12" t="str">
        <f t="shared" si="13"/>
        <v/>
      </c>
      <c r="BK26" s="12" t="str">
        <f t="shared" si="14"/>
        <v/>
      </c>
      <c r="BL26" s="12" t="str">
        <f t="shared" si="15"/>
        <v/>
      </c>
      <c r="BM26" s="12" t="str">
        <f t="shared" si="16"/>
        <v/>
      </c>
      <c r="BN26" s="12" t="str">
        <f t="shared" si="17"/>
        <v/>
      </c>
      <c r="BO26" s="12" t="str">
        <f t="shared" si="18"/>
        <v/>
      </c>
      <c r="BP26" s="12" t="str">
        <f t="shared" si="19"/>
        <v/>
      </c>
      <c r="BQ26" s="12" t="str">
        <f t="shared" si="20"/>
        <v/>
      </c>
      <c r="BR26" s="12" t="str">
        <f t="shared" si="39"/>
        <v/>
      </c>
      <c r="BS26" s="12" t="str">
        <f t="shared" si="22"/>
        <v/>
      </c>
      <c r="BT26" s="12" t="str">
        <f t="shared" si="23"/>
        <v/>
      </c>
      <c r="BU26" s="17" t="str">
        <f t="shared" si="24"/>
        <v/>
      </c>
      <c r="BV26" s="54" t="str">
        <f t="shared" si="25"/>
        <v/>
      </c>
      <c r="BW26" s="54" t="str">
        <f t="shared" si="26"/>
        <v/>
      </c>
    </row>
    <row r="27" spans="1:75" ht="15.65" x14ac:dyDescent="0.3">
      <c r="A27" s="42" t="str">
        <f>IF(Input!B30="","",Input!B30)</f>
        <v>Caccavaio et al. (2016)</v>
      </c>
      <c r="B27" s="59">
        <f>Input!E30</f>
        <v>2.6464116777209279E-2</v>
      </c>
      <c r="C27" s="59">
        <f>Input!F30</f>
        <v>4.6038320239617514E-2</v>
      </c>
      <c r="D27" s="44">
        <f>Input!G30</f>
        <v>1</v>
      </c>
      <c r="E27" s="44">
        <f>Input!H30</f>
        <v>1</v>
      </c>
      <c r="F27" s="44">
        <f>Input!I30</f>
        <v>2</v>
      </c>
      <c r="G27" s="44">
        <f>Input!J30</f>
        <v>3</v>
      </c>
      <c r="H27" s="44">
        <f>Input!K30</f>
        <v>3</v>
      </c>
      <c r="I27" s="60">
        <f>_xlfn.NUMBERVALUE(LEFT(Input!L30,4))</f>
        <v>2000</v>
      </c>
      <c r="J27" s="44">
        <f>_xlfn.NUMBERVALUE(LEFT(Input!M30,4))</f>
        <v>2014</v>
      </c>
      <c r="K27" s="44">
        <f>Input!N30</f>
        <v>1</v>
      </c>
      <c r="L27" s="44">
        <f>Input!O30</f>
        <v>1</v>
      </c>
      <c r="M27" s="44">
        <f>Input!P30</f>
        <v>1</v>
      </c>
      <c r="N27" s="44">
        <f>Input!Q30</f>
        <v>1</v>
      </c>
      <c r="O27" s="44" t="str">
        <f>Input!R30</f>
        <v>-</v>
      </c>
      <c r="P27" s="17">
        <f>ROWS($D$2:D27)</f>
        <v>26</v>
      </c>
      <c r="Q27" s="17">
        <f>ROWS(E$2:E27)</f>
        <v>26</v>
      </c>
      <c r="R27" s="17">
        <f>ROWS(F$2:F27)</f>
        <v>26</v>
      </c>
      <c r="S27" s="17">
        <f>ROWS(G$2:G27)</f>
        <v>26</v>
      </c>
      <c r="T27" s="17">
        <f>ROWS(H$2:H27)</f>
        <v>26</v>
      </c>
      <c r="U27" s="17">
        <f>ROWS(I$2:I27)</f>
        <v>26</v>
      </c>
      <c r="V27" s="17">
        <f>ROWS(J$2:J27)</f>
        <v>26</v>
      </c>
      <c r="W27" s="17">
        <f>ROWS(K$2:K27)</f>
        <v>26</v>
      </c>
      <c r="X27" s="17">
        <f>ROWS(L$2:L27)</f>
        <v>26</v>
      </c>
      <c r="Y27" s="17">
        <f>ROWS(M$2:M27)</f>
        <v>26</v>
      </c>
      <c r="Z27" s="17">
        <f>ROWS(N$2:N27)</f>
        <v>26</v>
      </c>
      <c r="AA27" s="14" t="str">
        <f>IF(D27=Output!$C$7,P27,"")</f>
        <v/>
      </c>
      <c r="AB27" s="14" t="str">
        <f>IF(E27=Output!$C$9,Q27,"")</f>
        <v/>
      </c>
      <c r="AC27" s="14" t="str">
        <f>IF(F27=Output!$C$10,R27,"")</f>
        <v/>
      </c>
      <c r="AD27" s="14" t="str">
        <f>IF(G27=Output!$C$11,S27,"")</f>
        <v/>
      </c>
      <c r="AE27" s="14" t="str">
        <f>IF(H27=Output!$C$12,T27,"")</f>
        <v/>
      </c>
      <c r="AF27" s="14" t="str">
        <f>IF(Output!$C$13="","",IF(I27&gt;=Output!$C$13,U27,""))</f>
        <v/>
      </c>
      <c r="AG27" s="14" t="str">
        <f>IF(J27&lt;=Output!$C$14,V27,"")</f>
        <v/>
      </c>
      <c r="AH27" s="14" t="str">
        <f>IF(K27=Output!$C$15,W27,"")</f>
        <v/>
      </c>
      <c r="AI27" s="14" t="str">
        <f>IF(L27=Output!$C$8,X27,"")</f>
        <v/>
      </c>
      <c r="AJ27" s="14" t="str">
        <f>IF(M27=Output!$C$16,Y27,"")</f>
        <v/>
      </c>
      <c r="AK27" s="14" t="str">
        <f>IF(N27=Output!$C$17,Z27,"")</f>
        <v/>
      </c>
      <c r="AL27" s="20">
        <f>IF(Output!$C$7="",0,1)</f>
        <v>0</v>
      </c>
      <c r="AM27" s="20">
        <f>IF(Output!$C$9="",0,1)</f>
        <v>0</v>
      </c>
      <c r="AN27" s="20">
        <f>IF(Output!$C$10="",0,1)</f>
        <v>0</v>
      </c>
      <c r="AO27" s="20">
        <f>IF(Output!$C$11="",0,1)</f>
        <v>0</v>
      </c>
      <c r="AP27" s="20">
        <f>IF(Output!$C$12="",0,1)</f>
        <v>0</v>
      </c>
      <c r="AQ27" s="20">
        <f>IF(Output!$C$13="",0,1)</f>
        <v>0</v>
      </c>
      <c r="AR27" s="20">
        <f>IF(Output!$C$14="",0,1)</f>
        <v>0</v>
      </c>
      <c r="AS27" s="20">
        <f>IF(Output!$C$15="",0,1)</f>
        <v>0</v>
      </c>
      <c r="AT27" s="20">
        <f>IF(Output!$C$8="",0,1)</f>
        <v>0</v>
      </c>
      <c r="AU27" s="20">
        <f>IF(Output!$C$16="",0,1)</f>
        <v>0</v>
      </c>
      <c r="AV27" s="20">
        <f>IF(Output!$C$17="",0,1)</f>
        <v>0</v>
      </c>
      <c r="AW27" s="14">
        <f t="shared" si="3"/>
        <v>0</v>
      </c>
      <c r="AX27" s="14">
        <f t="shared" si="4"/>
        <v>0</v>
      </c>
      <c r="AY27" s="11" t="str">
        <f t="shared" si="30"/>
        <v/>
      </c>
      <c r="AZ27" s="11" t="str">
        <f t="shared" si="31"/>
        <v/>
      </c>
      <c r="BA27" s="11" t="str">
        <f t="shared" si="32"/>
        <v/>
      </c>
      <c r="BB27" s="11" t="str">
        <f t="shared" si="33"/>
        <v/>
      </c>
      <c r="BC27" s="11" t="str">
        <f t="shared" si="34"/>
        <v/>
      </c>
      <c r="BD27" s="11" t="str">
        <f t="shared" si="35"/>
        <v/>
      </c>
      <c r="BE27" s="11" t="str">
        <f t="shared" si="36"/>
        <v/>
      </c>
      <c r="BF27" s="11" t="str">
        <f t="shared" si="37"/>
        <v/>
      </c>
      <c r="BG27" s="11" t="str">
        <f t="shared" si="38"/>
        <v/>
      </c>
      <c r="BH27" s="11" t="str">
        <f t="shared" si="28"/>
        <v/>
      </c>
      <c r="BI27" s="11" t="str">
        <f t="shared" si="29"/>
        <v/>
      </c>
      <c r="BJ27" s="12" t="str">
        <f t="shared" si="13"/>
        <v/>
      </c>
      <c r="BK27" s="12" t="str">
        <f t="shared" si="14"/>
        <v/>
      </c>
      <c r="BL27" s="12" t="str">
        <f t="shared" si="15"/>
        <v/>
      </c>
      <c r="BM27" s="12" t="str">
        <f t="shared" si="16"/>
        <v/>
      </c>
      <c r="BN27" s="12" t="str">
        <f t="shared" si="17"/>
        <v/>
      </c>
      <c r="BO27" s="12" t="str">
        <f t="shared" si="18"/>
        <v/>
      </c>
      <c r="BP27" s="12" t="str">
        <f t="shared" si="19"/>
        <v/>
      </c>
      <c r="BQ27" s="12" t="str">
        <f t="shared" si="20"/>
        <v/>
      </c>
      <c r="BR27" s="12" t="str">
        <f t="shared" si="39"/>
        <v/>
      </c>
      <c r="BS27" s="12" t="str">
        <f t="shared" si="22"/>
        <v/>
      </c>
      <c r="BT27" s="12" t="str">
        <f t="shared" si="23"/>
        <v/>
      </c>
      <c r="BU27" s="17" t="str">
        <f t="shared" si="24"/>
        <v/>
      </c>
      <c r="BV27" s="54" t="str">
        <f t="shared" si="25"/>
        <v/>
      </c>
      <c r="BW27" s="54" t="str">
        <f t="shared" si="26"/>
        <v/>
      </c>
    </row>
    <row r="28" spans="1:75" ht="15.65" x14ac:dyDescent="0.3">
      <c r="A28" s="42" t="str">
        <f>IF(Input!B31="","",Input!B31)</f>
        <v>Caccavaio et al. (2016)</v>
      </c>
      <c r="B28" s="59">
        <f>Input!E31</f>
        <v>1.3703037651669137E-2</v>
      </c>
      <c r="C28" s="59">
        <f>Input!F31</f>
        <v>3.658328312141701E-2</v>
      </c>
      <c r="D28" s="44">
        <f>Input!G31</f>
        <v>3</v>
      </c>
      <c r="E28" s="44">
        <f>Input!H31</f>
        <v>1</v>
      </c>
      <c r="F28" s="44">
        <f>Input!I31</f>
        <v>2</v>
      </c>
      <c r="G28" s="44">
        <f>Input!J31</f>
        <v>3</v>
      </c>
      <c r="H28" s="44">
        <f>Input!K31</f>
        <v>3</v>
      </c>
      <c r="I28" s="60">
        <f>_xlfn.NUMBERVALUE(LEFT(Input!L31,4))</f>
        <v>2000</v>
      </c>
      <c r="J28" s="44">
        <f>_xlfn.NUMBERVALUE(LEFT(Input!M31,4))</f>
        <v>2014</v>
      </c>
      <c r="K28" s="44">
        <f>Input!N31</f>
        <v>1</v>
      </c>
      <c r="L28" s="44">
        <f>Input!O31</f>
        <v>1</v>
      </c>
      <c r="M28" s="44">
        <f>Input!P31</f>
        <v>1</v>
      </c>
      <c r="N28" s="44">
        <f>Input!Q31</f>
        <v>1</v>
      </c>
      <c r="O28" s="44" t="str">
        <f>Input!R31</f>
        <v>-</v>
      </c>
      <c r="P28" s="17">
        <f>ROWS($D$2:D28)</f>
        <v>27</v>
      </c>
      <c r="Q28" s="17">
        <f>ROWS(E$2:E28)</f>
        <v>27</v>
      </c>
      <c r="R28" s="17">
        <f>ROWS(F$2:F28)</f>
        <v>27</v>
      </c>
      <c r="S28" s="17">
        <f>ROWS(G$2:G28)</f>
        <v>27</v>
      </c>
      <c r="T28" s="17">
        <f>ROWS(H$2:H28)</f>
        <v>27</v>
      </c>
      <c r="U28" s="17">
        <f>ROWS(I$2:I28)</f>
        <v>27</v>
      </c>
      <c r="V28" s="17">
        <f>ROWS(J$2:J28)</f>
        <v>27</v>
      </c>
      <c r="W28" s="17">
        <f>ROWS(K$2:K28)</f>
        <v>27</v>
      </c>
      <c r="X28" s="17">
        <f>ROWS(L$2:L28)</f>
        <v>27</v>
      </c>
      <c r="Y28" s="17">
        <f>ROWS(M$2:M28)</f>
        <v>27</v>
      </c>
      <c r="Z28" s="17">
        <f>ROWS(N$2:N28)</f>
        <v>27</v>
      </c>
      <c r="AA28" s="14" t="str">
        <f>IF(D28=Output!$C$7,P28,"")</f>
        <v/>
      </c>
      <c r="AB28" s="14" t="str">
        <f>IF(E28=Output!$C$9,Q28,"")</f>
        <v/>
      </c>
      <c r="AC28" s="14" t="str">
        <f>IF(F28=Output!$C$10,R28,"")</f>
        <v/>
      </c>
      <c r="AD28" s="14" t="str">
        <f>IF(G28=Output!$C$11,S28,"")</f>
        <v/>
      </c>
      <c r="AE28" s="14" t="str">
        <f>IF(H28=Output!$C$12,T28,"")</f>
        <v/>
      </c>
      <c r="AF28" s="14" t="str">
        <f>IF(Output!$C$13="","",IF(I28&gt;=Output!$C$13,U28,""))</f>
        <v/>
      </c>
      <c r="AG28" s="14" t="str">
        <f>IF(J28&lt;=Output!$C$14,V28,"")</f>
        <v/>
      </c>
      <c r="AH28" s="14" t="str">
        <f>IF(K28=Output!$C$15,W28,"")</f>
        <v/>
      </c>
      <c r="AI28" s="14" t="str">
        <f>IF(L28=Output!$C$8,X28,"")</f>
        <v/>
      </c>
      <c r="AJ28" s="14" t="str">
        <f>IF(M28=Output!$C$16,Y28,"")</f>
        <v/>
      </c>
      <c r="AK28" s="14" t="str">
        <f>IF(N28=Output!$C$17,Z28,"")</f>
        <v/>
      </c>
      <c r="AL28" s="20">
        <f>IF(Output!$C$7="",0,1)</f>
        <v>0</v>
      </c>
      <c r="AM28" s="20">
        <f>IF(Output!$C$9="",0,1)</f>
        <v>0</v>
      </c>
      <c r="AN28" s="20">
        <f>IF(Output!$C$10="",0,1)</f>
        <v>0</v>
      </c>
      <c r="AO28" s="20">
        <f>IF(Output!$C$11="",0,1)</f>
        <v>0</v>
      </c>
      <c r="AP28" s="20">
        <f>IF(Output!$C$12="",0,1)</f>
        <v>0</v>
      </c>
      <c r="AQ28" s="20">
        <f>IF(Output!$C$13="",0,1)</f>
        <v>0</v>
      </c>
      <c r="AR28" s="20">
        <f>IF(Output!$C$14="",0,1)</f>
        <v>0</v>
      </c>
      <c r="AS28" s="20">
        <f>IF(Output!$C$15="",0,1)</f>
        <v>0</v>
      </c>
      <c r="AT28" s="20">
        <f>IF(Output!$C$8="",0,1)</f>
        <v>0</v>
      </c>
      <c r="AU28" s="20">
        <f>IF(Output!$C$16="",0,1)</f>
        <v>0</v>
      </c>
      <c r="AV28" s="20">
        <f>IF(Output!$C$17="",0,1)</f>
        <v>0</v>
      </c>
      <c r="AW28" s="14">
        <f t="shared" si="3"/>
        <v>0</v>
      </c>
      <c r="AX28" s="14">
        <f t="shared" si="4"/>
        <v>0</v>
      </c>
      <c r="AY28" s="11" t="str">
        <f t="shared" si="30"/>
        <v/>
      </c>
      <c r="AZ28" s="11" t="str">
        <f t="shared" si="31"/>
        <v/>
      </c>
      <c r="BA28" s="11" t="str">
        <f t="shared" si="32"/>
        <v/>
      </c>
      <c r="BB28" s="11" t="str">
        <f t="shared" si="33"/>
        <v/>
      </c>
      <c r="BC28" s="11" t="str">
        <f t="shared" si="34"/>
        <v/>
      </c>
      <c r="BD28" s="11" t="str">
        <f t="shared" si="35"/>
        <v/>
      </c>
      <c r="BE28" s="11" t="str">
        <f t="shared" si="36"/>
        <v/>
      </c>
      <c r="BF28" s="11" t="str">
        <f t="shared" si="37"/>
        <v/>
      </c>
      <c r="BG28" s="11" t="str">
        <f t="shared" si="38"/>
        <v/>
      </c>
      <c r="BH28" s="11" t="str">
        <f t="shared" si="28"/>
        <v/>
      </c>
      <c r="BI28" s="11" t="str">
        <f t="shared" si="29"/>
        <v/>
      </c>
      <c r="BJ28" s="12" t="str">
        <f t="shared" si="13"/>
        <v/>
      </c>
      <c r="BK28" s="12" t="str">
        <f t="shared" si="14"/>
        <v/>
      </c>
      <c r="BL28" s="12" t="str">
        <f t="shared" si="15"/>
        <v/>
      </c>
      <c r="BM28" s="12" t="str">
        <f t="shared" si="16"/>
        <v/>
      </c>
      <c r="BN28" s="12" t="str">
        <f t="shared" si="17"/>
        <v/>
      </c>
      <c r="BO28" s="12" t="str">
        <f t="shared" si="18"/>
        <v/>
      </c>
      <c r="BP28" s="12" t="str">
        <f t="shared" si="19"/>
        <v/>
      </c>
      <c r="BQ28" s="12" t="str">
        <f t="shared" si="20"/>
        <v/>
      </c>
      <c r="BR28" s="12" t="str">
        <f t="shared" si="39"/>
        <v/>
      </c>
      <c r="BS28" s="12" t="str">
        <f t="shared" si="22"/>
        <v/>
      </c>
      <c r="BT28" s="12" t="str">
        <f t="shared" si="23"/>
        <v/>
      </c>
      <c r="BU28" s="17" t="str">
        <f t="shared" si="24"/>
        <v/>
      </c>
      <c r="BV28" s="54" t="str">
        <f t="shared" si="25"/>
        <v/>
      </c>
      <c r="BW28" s="54" t="str">
        <f t="shared" si="26"/>
        <v/>
      </c>
    </row>
    <row r="29" spans="1:75" ht="15.5" x14ac:dyDescent="0.35">
      <c r="A29" s="42" t="str">
        <f>IF(Input!B32="","",Input!B32)</f>
        <v>Danisewicz et al. (2015)</v>
      </c>
      <c r="B29" s="59">
        <f>Input!E32</f>
        <v>-7.8728041303651297E-2</v>
      </c>
      <c r="C29" s="59">
        <f>Input!F32</f>
        <v>-7.8728041303651297E-2</v>
      </c>
      <c r="D29" s="44">
        <f>Input!G32</f>
        <v>1</v>
      </c>
      <c r="E29" s="44">
        <f>Input!H32</f>
        <v>2</v>
      </c>
      <c r="F29" s="44">
        <f>Input!I32</f>
        <v>2</v>
      </c>
      <c r="G29" s="44">
        <f>Input!J32</f>
        <v>2</v>
      </c>
      <c r="H29" s="44">
        <f>Input!K32</f>
        <v>3</v>
      </c>
      <c r="I29" s="60">
        <f>_xlfn.NUMBERVALUE(LEFT(Input!L32,4))</f>
        <v>1997</v>
      </c>
      <c r="J29" s="44">
        <f>_xlfn.NUMBERVALUE(LEFT(Input!M32,4))</f>
        <v>2014</v>
      </c>
      <c r="K29" s="44">
        <f>Input!N32</f>
        <v>2</v>
      </c>
      <c r="L29" s="44">
        <f>Input!O32</f>
        <v>1</v>
      </c>
      <c r="M29" s="44">
        <f>Input!P32</f>
        <v>1</v>
      </c>
      <c r="N29" s="44">
        <f>Input!Q32</f>
        <v>1</v>
      </c>
      <c r="O29" s="44" t="str">
        <f>Input!R32</f>
        <v>Mpp is intereacted with dummy (branches or sub); coefficients stem from different specifications that consider also subsample of banks</v>
      </c>
      <c r="P29" s="17">
        <f>ROWS($D$2:D29)</f>
        <v>28</v>
      </c>
      <c r="Q29" s="17">
        <f>ROWS(E$2:E29)</f>
        <v>28</v>
      </c>
      <c r="R29" s="17">
        <f>ROWS(F$2:F29)</f>
        <v>28</v>
      </c>
      <c r="S29" s="17">
        <f>ROWS(G$2:G29)</f>
        <v>28</v>
      </c>
      <c r="T29" s="17">
        <f>ROWS(H$2:H29)</f>
        <v>28</v>
      </c>
      <c r="U29" s="17">
        <f>ROWS(I$2:I29)</f>
        <v>28</v>
      </c>
      <c r="V29" s="17">
        <f>ROWS(J$2:J29)</f>
        <v>28</v>
      </c>
      <c r="W29" s="17">
        <f>ROWS(K$2:K29)</f>
        <v>28</v>
      </c>
      <c r="X29" s="17">
        <f>ROWS(L$2:L29)</f>
        <v>28</v>
      </c>
      <c r="Y29" s="17">
        <f>ROWS(M$2:M29)</f>
        <v>28</v>
      </c>
      <c r="Z29" s="17">
        <f>ROWS(N$2:N29)</f>
        <v>28</v>
      </c>
      <c r="AA29" s="14" t="str">
        <f>IF(D29=Output!$C$7,P29,"")</f>
        <v/>
      </c>
      <c r="AB29" s="14" t="str">
        <f>IF(E29=Output!$C$9,Q29,"")</f>
        <v/>
      </c>
      <c r="AC29" s="14" t="str">
        <f>IF(F29=Output!$C$10,R29,"")</f>
        <v/>
      </c>
      <c r="AD29" s="14" t="str">
        <f>IF(G29=Output!$C$11,S29,"")</f>
        <v/>
      </c>
      <c r="AE29" s="14" t="str">
        <f>IF(H29=Output!$C$12,T29,"")</f>
        <v/>
      </c>
      <c r="AF29" s="14" t="str">
        <f>IF(Output!$C$13="","",IF(I29&gt;=Output!$C$13,U29,""))</f>
        <v/>
      </c>
      <c r="AG29" s="14" t="str">
        <f>IF(J29&lt;=Output!$C$14,V29,"")</f>
        <v/>
      </c>
      <c r="AH29" s="14" t="str">
        <f>IF(K29=Output!$C$15,W29,"")</f>
        <v/>
      </c>
      <c r="AI29" s="14" t="str">
        <f>IF(L29=Output!$C$8,X29,"")</f>
        <v/>
      </c>
      <c r="AJ29" s="14" t="str">
        <f>IF(M29=Output!$C$16,Y29,"")</f>
        <v/>
      </c>
      <c r="AK29" s="14" t="str">
        <f>IF(N29=Output!$C$17,Z29,"")</f>
        <v/>
      </c>
      <c r="AL29" s="20">
        <f>IF(Output!$C$7="",0,1)</f>
        <v>0</v>
      </c>
      <c r="AM29" s="20">
        <f>IF(Output!$C$9="",0,1)</f>
        <v>0</v>
      </c>
      <c r="AN29" s="20">
        <f>IF(Output!$C$10="",0,1)</f>
        <v>0</v>
      </c>
      <c r="AO29" s="20">
        <f>IF(Output!$C$11="",0,1)</f>
        <v>0</v>
      </c>
      <c r="AP29" s="20">
        <f>IF(Output!$C$12="",0,1)</f>
        <v>0</v>
      </c>
      <c r="AQ29" s="20">
        <f>IF(Output!$C$13="",0,1)</f>
        <v>0</v>
      </c>
      <c r="AR29" s="20">
        <f>IF(Output!$C$14="",0,1)</f>
        <v>0</v>
      </c>
      <c r="AS29" s="20">
        <f>IF(Output!$C$15="",0,1)</f>
        <v>0</v>
      </c>
      <c r="AT29" s="20">
        <f>IF(Output!$C$8="",0,1)</f>
        <v>0</v>
      </c>
      <c r="AU29" s="20">
        <f>IF(Output!$C$16="",0,1)</f>
        <v>0</v>
      </c>
      <c r="AV29" s="20">
        <f>IF(Output!$C$17="",0,1)</f>
        <v>0</v>
      </c>
      <c r="AW29" s="14">
        <f t="shared" si="3"/>
        <v>0</v>
      </c>
      <c r="AX29" s="14">
        <f t="shared" si="4"/>
        <v>0</v>
      </c>
      <c r="AY29" s="11" t="str">
        <f t="shared" si="30"/>
        <v/>
      </c>
      <c r="AZ29" s="11" t="str">
        <f t="shared" si="31"/>
        <v/>
      </c>
      <c r="BA29" s="11" t="str">
        <f t="shared" si="32"/>
        <v/>
      </c>
      <c r="BB29" s="11" t="str">
        <f t="shared" si="33"/>
        <v/>
      </c>
      <c r="BC29" s="11" t="str">
        <f t="shared" si="34"/>
        <v/>
      </c>
      <c r="BD29" s="11" t="str">
        <f t="shared" si="35"/>
        <v/>
      </c>
      <c r="BE29" s="11" t="str">
        <f t="shared" si="36"/>
        <v/>
      </c>
      <c r="BF29" s="11" t="str">
        <f t="shared" si="37"/>
        <v/>
      </c>
      <c r="BG29" s="11" t="str">
        <f t="shared" si="38"/>
        <v/>
      </c>
      <c r="BH29" s="11" t="str">
        <f t="shared" si="28"/>
        <v/>
      </c>
      <c r="BI29" s="11" t="str">
        <f t="shared" si="29"/>
        <v/>
      </c>
      <c r="BJ29" s="12" t="str">
        <f t="shared" si="13"/>
        <v/>
      </c>
      <c r="BK29" s="12" t="str">
        <f t="shared" si="14"/>
        <v/>
      </c>
      <c r="BL29" s="12" t="str">
        <f t="shared" si="15"/>
        <v/>
      </c>
      <c r="BM29" s="12" t="str">
        <f t="shared" si="16"/>
        <v/>
      </c>
      <c r="BN29" s="12" t="str">
        <f t="shared" si="17"/>
        <v/>
      </c>
      <c r="BO29" s="12" t="str">
        <f t="shared" si="18"/>
        <v/>
      </c>
      <c r="BP29" s="12" t="str">
        <f t="shared" si="19"/>
        <v/>
      </c>
      <c r="BQ29" s="12" t="str">
        <f t="shared" si="20"/>
        <v/>
      </c>
      <c r="BR29" s="12" t="str">
        <f t="shared" si="39"/>
        <v/>
      </c>
      <c r="BS29" s="12" t="str">
        <f t="shared" si="22"/>
        <v/>
      </c>
      <c r="BT29" s="12" t="str">
        <f t="shared" si="23"/>
        <v/>
      </c>
      <c r="BU29" s="17" t="str">
        <f t="shared" si="24"/>
        <v/>
      </c>
      <c r="BV29" s="54" t="str">
        <f t="shared" si="25"/>
        <v/>
      </c>
      <c r="BW29" s="54" t="str">
        <f t="shared" si="26"/>
        <v/>
      </c>
    </row>
    <row r="30" spans="1:75" ht="15.5" x14ac:dyDescent="0.35">
      <c r="A30" s="42" t="str">
        <f>IF(Input!B33="","",Input!B33)</f>
        <v>Danisewicz et al. (2015)</v>
      </c>
      <c r="B30" s="59">
        <f>Input!E33</f>
        <v>6.1836546545359639E-2</v>
      </c>
      <c r="C30" s="59">
        <f>Input!F33</f>
        <v>6.1836546545359639E-2</v>
      </c>
      <c r="D30" s="44">
        <f>Input!G33</f>
        <v>2</v>
      </c>
      <c r="E30" s="44">
        <f>Input!H33</f>
        <v>2</v>
      </c>
      <c r="F30" s="44">
        <f>Input!I33</f>
        <v>2</v>
      </c>
      <c r="G30" s="44">
        <f>Input!J33</f>
        <v>2</v>
      </c>
      <c r="H30" s="44">
        <f>Input!K33</f>
        <v>3</v>
      </c>
      <c r="I30" s="60">
        <f>_xlfn.NUMBERVALUE(LEFT(Input!L33,4))</f>
        <v>1997</v>
      </c>
      <c r="J30" s="44">
        <f>_xlfn.NUMBERVALUE(LEFT(Input!M33,4))</f>
        <v>2014</v>
      </c>
      <c r="K30" s="44">
        <f>Input!N33</f>
        <v>2</v>
      </c>
      <c r="L30" s="44">
        <f>Input!O33</f>
        <v>1</v>
      </c>
      <c r="M30" s="44">
        <f>Input!P33</f>
        <v>1</v>
      </c>
      <c r="N30" s="44">
        <f>Input!Q33</f>
        <v>1</v>
      </c>
      <c r="O30" s="44" t="str">
        <f>Input!R33</f>
        <v>Mpp is intereacted with dummy (branches or sub); coefficients stem from different specifications that consider also subsample of banks</v>
      </c>
      <c r="P30" s="17">
        <f>ROWS($D$2:D30)</f>
        <v>29</v>
      </c>
      <c r="Q30" s="17">
        <f>ROWS(E$2:E30)</f>
        <v>29</v>
      </c>
      <c r="R30" s="17">
        <f>ROWS(F$2:F30)</f>
        <v>29</v>
      </c>
      <c r="S30" s="17">
        <f>ROWS(G$2:G30)</f>
        <v>29</v>
      </c>
      <c r="T30" s="17">
        <f>ROWS(H$2:H30)</f>
        <v>29</v>
      </c>
      <c r="U30" s="17">
        <f>ROWS(I$2:I30)</f>
        <v>29</v>
      </c>
      <c r="V30" s="17">
        <f>ROWS(J$2:J30)</f>
        <v>29</v>
      </c>
      <c r="W30" s="17">
        <f>ROWS(K$2:K30)</f>
        <v>29</v>
      </c>
      <c r="X30" s="17">
        <f>ROWS(L$2:L30)</f>
        <v>29</v>
      </c>
      <c r="Y30" s="17">
        <f>ROWS(M$2:M30)</f>
        <v>29</v>
      </c>
      <c r="Z30" s="17">
        <f>ROWS(N$2:N30)</f>
        <v>29</v>
      </c>
      <c r="AA30" s="14" t="str">
        <f>IF(D30=Output!$C$7,P30,"")</f>
        <v/>
      </c>
      <c r="AB30" s="14" t="str">
        <f>IF(E30=Output!$C$9,Q30,"")</f>
        <v/>
      </c>
      <c r="AC30" s="14" t="str">
        <f>IF(F30=Output!$C$10,R30,"")</f>
        <v/>
      </c>
      <c r="AD30" s="14" t="str">
        <f>IF(G30=Output!$C$11,S30,"")</f>
        <v/>
      </c>
      <c r="AE30" s="14" t="str">
        <f>IF(H30=Output!$C$12,T30,"")</f>
        <v/>
      </c>
      <c r="AF30" s="14" t="str">
        <f>IF(Output!$C$13="","",IF(I30&gt;=Output!$C$13,U30,""))</f>
        <v/>
      </c>
      <c r="AG30" s="14" t="str">
        <f>IF(J30&lt;=Output!$C$14,V30,"")</f>
        <v/>
      </c>
      <c r="AH30" s="14" t="str">
        <f>IF(K30=Output!$C$15,W30,"")</f>
        <v/>
      </c>
      <c r="AI30" s="14" t="str">
        <f>IF(L30=Output!$C$8,X30,"")</f>
        <v/>
      </c>
      <c r="AJ30" s="14" t="str">
        <f>IF(M30=Output!$C$16,Y30,"")</f>
        <v/>
      </c>
      <c r="AK30" s="14" t="str">
        <f>IF(N30=Output!$C$17,Z30,"")</f>
        <v/>
      </c>
      <c r="AL30" s="20">
        <f>IF(Output!$C$7="",0,1)</f>
        <v>0</v>
      </c>
      <c r="AM30" s="20">
        <f>IF(Output!$C$9="",0,1)</f>
        <v>0</v>
      </c>
      <c r="AN30" s="20">
        <f>IF(Output!$C$10="",0,1)</f>
        <v>0</v>
      </c>
      <c r="AO30" s="20">
        <f>IF(Output!$C$11="",0,1)</f>
        <v>0</v>
      </c>
      <c r="AP30" s="20">
        <f>IF(Output!$C$12="",0,1)</f>
        <v>0</v>
      </c>
      <c r="AQ30" s="20">
        <f>IF(Output!$C$13="",0,1)</f>
        <v>0</v>
      </c>
      <c r="AR30" s="20">
        <f>IF(Output!$C$14="",0,1)</f>
        <v>0</v>
      </c>
      <c r="AS30" s="20">
        <f>IF(Output!$C$15="",0,1)</f>
        <v>0</v>
      </c>
      <c r="AT30" s="20">
        <f>IF(Output!$C$8="",0,1)</f>
        <v>0</v>
      </c>
      <c r="AU30" s="20">
        <f>IF(Output!$C$16="",0,1)</f>
        <v>0</v>
      </c>
      <c r="AV30" s="20">
        <f>IF(Output!$C$17="",0,1)</f>
        <v>0</v>
      </c>
      <c r="AW30" s="14">
        <f t="shared" si="3"/>
        <v>0</v>
      </c>
      <c r="AX30" s="14">
        <f t="shared" si="4"/>
        <v>0</v>
      </c>
      <c r="AY30" s="11" t="str">
        <f t="shared" si="30"/>
        <v/>
      </c>
      <c r="AZ30" s="11" t="str">
        <f t="shared" si="31"/>
        <v/>
      </c>
      <c r="BA30" s="11" t="str">
        <f t="shared" si="32"/>
        <v/>
      </c>
      <c r="BB30" s="11" t="str">
        <f t="shared" si="33"/>
        <v/>
      </c>
      <c r="BC30" s="11" t="str">
        <f t="shared" si="34"/>
        <v/>
      </c>
      <c r="BD30" s="11" t="str">
        <f t="shared" si="35"/>
        <v/>
      </c>
      <c r="BE30" s="11" t="str">
        <f t="shared" si="36"/>
        <v/>
      </c>
      <c r="BF30" s="11" t="str">
        <f t="shared" si="37"/>
        <v/>
      </c>
      <c r="BG30" s="11" t="str">
        <f t="shared" si="38"/>
        <v/>
      </c>
      <c r="BH30" s="11" t="str">
        <f t="shared" si="28"/>
        <v/>
      </c>
      <c r="BI30" s="11" t="str">
        <f t="shared" si="29"/>
        <v/>
      </c>
      <c r="BJ30" s="12" t="str">
        <f t="shared" si="13"/>
        <v/>
      </c>
      <c r="BK30" s="12" t="str">
        <f t="shared" si="14"/>
        <v/>
      </c>
      <c r="BL30" s="12" t="str">
        <f t="shared" si="15"/>
        <v/>
      </c>
      <c r="BM30" s="12" t="str">
        <f t="shared" si="16"/>
        <v/>
      </c>
      <c r="BN30" s="12" t="str">
        <f t="shared" si="17"/>
        <v/>
      </c>
      <c r="BO30" s="12" t="str">
        <f t="shared" si="18"/>
        <v/>
      </c>
      <c r="BP30" s="12" t="str">
        <f t="shared" si="19"/>
        <v/>
      </c>
      <c r="BQ30" s="12" t="str">
        <f t="shared" si="20"/>
        <v/>
      </c>
      <c r="BR30" s="12" t="str">
        <f t="shared" si="39"/>
        <v/>
      </c>
      <c r="BS30" s="12" t="str">
        <f t="shared" si="22"/>
        <v/>
      </c>
      <c r="BT30" s="12" t="str">
        <f t="shared" si="23"/>
        <v/>
      </c>
      <c r="BU30" s="17" t="str">
        <f t="shared" si="24"/>
        <v/>
      </c>
      <c r="BV30" s="54" t="str">
        <f t="shared" si="25"/>
        <v/>
      </c>
      <c r="BW30" s="54" t="str">
        <f t="shared" si="26"/>
        <v/>
      </c>
    </row>
    <row r="31" spans="1:75" ht="15.5" x14ac:dyDescent="0.35">
      <c r="A31" s="42" t="str">
        <f>IF(Input!B34="","",Input!B34)</f>
        <v>Forbes et al. (2017)</v>
      </c>
      <c r="B31" s="59">
        <f>Input!E34</f>
        <v>-3.3370499332351589E-2</v>
      </c>
      <c r="C31" s="59">
        <f>Input!F34</f>
        <v>-3.3370499332351589E-2</v>
      </c>
      <c r="D31" s="44">
        <f>Input!G34</f>
        <v>1</v>
      </c>
      <c r="E31" s="44">
        <f>Input!H34</f>
        <v>2</v>
      </c>
      <c r="F31" s="44">
        <f>Input!I34</f>
        <v>2</v>
      </c>
      <c r="G31" s="44">
        <f>Input!J34</f>
        <v>1</v>
      </c>
      <c r="H31" s="44">
        <f>Input!K34</f>
        <v>3</v>
      </c>
      <c r="I31" s="60">
        <f>_xlfn.NUMBERVALUE(LEFT(Input!L34,4))</f>
        <v>2002</v>
      </c>
      <c r="J31" s="44">
        <f>_xlfn.NUMBERVALUE(LEFT(Input!M34,4))</f>
        <v>2014</v>
      </c>
      <c r="K31" s="44">
        <f>Input!N34</f>
        <v>1</v>
      </c>
      <c r="L31" s="44">
        <f>Input!O34</f>
        <v>2</v>
      </c>
      <c r="M31" s="44">
        <f>Input!P34</f>
        <v>1</v>
      </c>
      <c r="N31" s="44">
        <f>Input!Q34</f>
        <v>1</v>
      </c>
      <c r="O31" s="44" t="str">
        <f>Input!R34</f>
        <v>-</v>
      </c>
      <c r="P31" s="17">
        <f>ROWS($D$2:D31)</f>
        <v>30</v>
      </c>
      <c r="Q31" s="17">
        <f>ROWS(E$2:E31)</f>
        <v>30</v>
      </c>
      <c r="R31" s="17">
        <f>ROWS(F$2:F31)</f>
        <v>30</v>
      </c>
      <c r="S31" s="17">
        <f>ROWS(G$2:G31)</f>
        <v>30</v>
      </c>
      <c r="T31" s="17">
        <f>ROWS(H$2:H31)</f>
        <v>30</v>
      </c>
      <c r="U31" s="17">
        <f>ROWS(I$2:I31)</f>
        <v>30</v>
      </c>
      <c r="V31" s="17">
        <f>ROWS(J$2:J31)</f>
        <v>30</v>
      </c>
      <c r="W31" s="17">
        <f>ROWS(K$2:K31)</f>
        <v>30</v>
      </c>
      <c r="X31" s="17">
        <f>ROWS(L$2:L31)</f>
        <v>30</v>
      </c>
      <c r="Y31" s="17">
        <f>ROWS(M$2:M31)</f>
        <v>30</v>
      </c>
      <c r="Z31" s="17">
        <f>ROWS(N$2:N31)</f>
        <v>30</v>
      </c>
      <c r="AA31" s="14" t="str">
        <f>IF(D31=Output!$C$7,P31,"")</f>
        <v/>
      </c>
      <c r="AB31" s="14" t="str">
        <f>IF(E31=Output!$C$9,Q31,"")</f>
        <v/>
      </c>
      <c r="AC31" s="14" t="str">
        <f>IF(F31=Output!$C$10,R31,"")</f>
        <v/>
      </c>
      <c r="AD31" s="14" t="str">
        <f>IF(G31=Output!$C$11,S31,"")</f>
        <v/>
      </c>
      <c r="AE31" s="14" t="str">
        <f>IF(H31=Output!$C$12,T31,"")</f>
        <v/>
      </c>
      <c r="AF31" s="14" t="str">
        <f>IF(Output!$C$13="","",IF(I31&gt;=Output!$C$13,U31,""))</f>
        <v/>
      </c>
      <c r="AG31" s="14" t="str">
        <f>IF(J31&lt;=Output!$C$14,V31,"")</f>
        <v/>
      </c>
      <c r="AH31" s="14" t="str">
        <f>IF(K31=Output!$C$15,W31,"")</f>
        <v/>
      </c>
      <c r="AI31" s="14" t="str">
        <f>IF(L31=Output!$C$8,X31,"")</f>
        <v/>
      </c>
      <c r="AJ31" s="14" t="str">
        <f>IF(M31=Output!$C$16,Y31,"")</f>
        <v/>
      </c>
      <c r="AK31" s="14" t="str">
        <f>IF(N31=Output!$C$17,Z31,"")</f>
        <v/>
      </c>
      <c r="AL31" s="20">
        <f>IF(Output!$C$7="",0,1)</f>
        <v>0</v>
      </c>
      <c r="AM31" s="20">
        <f>IF(Output!$C$9="",0,1)</f>
        <v>0</v>
      </c>
      <c r="AN31" s="20">
        <f>IF(Output!$C$10="",0,1)</f>
        <v>0</v>
      </c>
      <c r="AO31" s="20">
        <f>IF(Output!$C$11="",0,1)</f>
        <v>0</v>
      </c>
      <c r="AP31" s="20">
        <f>IF(Output!$C$12="",0,1)</f>
        <v>0</v>
      </c>
      <c r="AQ31" s="20">
        <f>IF(Output!$C$13="",0,1)</f>
        <v>0</v>
      </c>
      <c r="AR31" s="20">
        <f>IF(Output!$C$14="",0,1)</f>
        <v>0</v>
      </c>
      <c r="AS31" s="20">
        <f>IF(Output!$C$15="",0,1)</f>
        <v>0</v>
      </c>
      <c r="AT31" s="20">
        <f>IF(Output!$C$8="",0,1)</f>
        <v>0</v>
      </c>
      <c r="AU31" s="20">
        <f>IF(Output!$C$16="",0,1)</f>
        <v>0</v>
      </c>
      <c r="AV31" s="20">
        <f>IF(Output!$C$17="",0,1)</f>
        <v>0</v>
      </c>
      <c r="AW31" s="14">
        <f t="shared" si="3"/>
        <v>0</v>
      </c>
      <c r="AX31" s="14">
        <f t="shared" si="4"/>
        <v>0</v>
      </c>
      <c r="AY31" s="11" t="str">
        <f t="shared" si="30"/>
        <v/>
      </c>
      <c r="AZ31" s="11" t="str">
        <f t="shared" si="31"/>
        <v/>
      </c>
      <c r="BA31" s="11" t="str">
        <f t="shared" si="32"/>
        <v/>
      </c>
      <c r="BB31" s="11" t="str">
        <f t="shared" si="33"/>
        <v/>
      </c>
      <c r="BC31" s="11" t="str">
        <f t="shared" si="34"/>
        <v/>
      </c>
      <c r="BD31" s="11" t="str">
        <f t="shared" si="35"/>
        <v/>
      </c>
      <c r="BE31" s="11" t="str">
        <f t="shared" si="36"/>
        <v/>
      </c>
      <c r="BF31" s="11" t="str">
        <f t="shared" si="37"/>
        <v/>
      </c>
      <c r="BG31" s="11" t="str">
        <f t="shared" si="38"/>
        <v/>
      </c>
      <c r="BH31" s="11" t="str">
        <f t="shared" si="28"/>
        <v/>
      </c>
      <c r="BI31" s="11" t="str">
        <f t="shared" si="29"/>
        <v/>
      </c>
      <c r="BJ31" s="12" t="str">
        <f t="shared" si="13"/>
        <v/>
      </c>
      <c r="BK31" s="12" t="str">
        <f t="shared" si="14"/>
        <v/>
      </c>
      <c r="BL31" s="12" t="str">
        <f t="shared" si="15"/>
        <v/>
      </c>
      <c r="BM31" s="12" t="str">
        <f t="shared" si="16"/>
        <v/>
      </c>
      <c r="BN31" s="12" t="str">
        <f t="shared" si="17"/>
        <v/>
      </c>
      <c r="BO31" s="12" t="str">
        <f t="shared" si="18"/>
        <v/>
      </c>
      <c r="BP31" s="12" t="str">
        <f t="shared" si="19"/>
        <v/>
      </c>
      <c r="BQ31" s="12" t="str">
        <f t="shared" si="20"/>
        <v/>
      </c>
      <c r="BR31" s="12" t="str">
        <f t="shared" si="39"/>
        <v/>
      </c>
      <c r="BS31" s="12" t="str">
        <f t="shared" si="22"/>
        <v/>
      </c>
      <c r="BT31" s="12" t="str">
        <f t="shared" si="23"/>
        <v/>
      </c>
      <c r="BU31" s="17" t="str">
        <f t="shared" si="24"/>
        <v/>
      </c>
      <c r="BV31" s="54" t="str">
        <f t="shared" si="25"/>
        <v/>
      </c>
      <c r="BW31" s="54" t="str">
        <f t="shared" si="26"/>
        <v/>
      </c>
    </row>
    <row r="32" spans="1:75" ht="15.5" x14ac:dyDescent="0.35">
      <c r="A32" s="42" t="str">
        <f>IF(Input!B35="","",Input!B35)</f>
        <v>Gajewski et al. (2016)</v>
      </c>
      <c r="B32" s="59">
        <f>Input!E35</f>
        <v>-1.6394129228077814E-2</v>
      </c>
      <c r="C32" s="59">
        <f>Input!F35</f>
        <v>-1.6394129228077814E-2</v>
      </c>
      <c r="D32" s="44">
        <f>Input!G35</f>
        <v>1</v>
      </c>
      <c r="E32" s="44">
        <f>Input!H35</f>
        <v>2</v>
      </c>
      <c r="F32" s="44">
        <f>Input!I35</f>
        <v>2</v>
      </c>
      <c r="G32" s="44">
        <f>Input!J35</f>
        <v>3</v>
      </c>
      <c r="H32" s="44">
        <f>Input!K35</f>
        <v>3</v>
      </c>
      <c r="I32" s="60">
        <f>_xlfn.NUMBERVALUE(LEFT(Input!L35,4))</f>
        <v>2002</v>
      </c>
      <c r="J32" s="44">
        <f>_xlfn.NUMBERVALUE(LEFT(Input!M35,4))</f>
        <v>2014</v>
      </c>
      <c r="K32" s="44">
        <f>Input!N35</f>
        <v>1</v>
      </c>
      <c r="L32" s="44">
        <f>Input!O35</f>
        <v>1</v>
      </c>
      <c r="M32" s="44">
        <f>Input!P35</f>
        <v>1</v>
      </c>
      <c r="N32" s="44">
        <f>Input!Q35</f>
        <v>1</v>
      </c>
      <c r="O32" s="44" t="str">
        <f>Input!R35</f>
        <v>-</v>
      </c>
      <c r="P32" s="17">
        <f>ROWS($D$2:D32)</f>
        <v>31</v>
      </c>
      <c r="Q32" s="17">
        <f>ROWS(E$2:E32)</f>
        <v>31</v>
      </c>
      <c r="R32" s="17">
        <f>ROWS(F$2:F32)</f>
        <v>31</v>
      </c>
      <c r="S32" s="17">
        <f>ROWS(G$2:G32)</f>
        <v>31</v>
      </c>
      <c r="T32" s="17">
        <f>ROWS(H$2:H32)</f>
        <v>31</v>
      </c>
      <c r="U32" s="17">
        <f>ROWS(I$2:I32)</f>
        <v>31</v>
      </c>
      <c r="V32" s="17">
        <f>ROWS(J$2:J32)</f>
        <v>31</v>
      </c>
      <c r="W32" s="17">
        <f>ROWS(K$2:K32)</f>
        <v>31</v>
      </c>
      <c r="X32" s="17">
        <f>ROWS(L$2:L32)</f>
        <v>31</v>
      </c>
      <c r="Y32" s="17">
        <f>ROWS(M$2:M32)</f>
        <v>31</v>
      </c>
      <c r="Z32" s="17">
        <f>ROWS(N$2:N32)</f>
        <v>31</v>
      </c>
      <c r="AA32" s="14" t="str">
        <f>IF(D32=Output!$C$7,P32,"")</f>
        <v/>
      </c>
      <c r="AB32" s="14" t="str">
        <f>IF(E32=Output!$C$9,Q32,"")</f>
        <v/>
      </c>
      <c r="AC32" s="14" t="str">
        <f>IF(F32=Output!$C$10,R32,"")</f>
        <v/>
      </c>
      <c r="AD32" s="14" t="str">
        <f>IF(G32=Output!$C$11,S32,"")</f>
        <v/>
      </c>
      <c r="AE32" s="14" t="str">
        <f>IF(H32=Output!$C$12,T32,"")</f>
        <v/>
      </c>
      <c r="AF32" s="14" t="str">
        <f>IF(Output!$C$13="","",IF(I32&gt;=Output!$C$13,U32,""))</f>
        <v/>
      </c>
      <c r="AG32" s="14" t="str">
        <f>IF(J32&lt;=Output!$C$14,V32,"")</f>
        <v/>
      </c>
      <c r="AH32" s="14" t="str">
        <f>IF(K32=Output!$C$15,W32,"")</f>
        <v/>
      </c>
      <c r="AI32" s="14" t="str">
        <f>IF(L32=Output!$C$8,X32,"")</f>
        <v/>
      </c>
      <c r="AJ32" s="14" t="str">
        <f>IF(M32=Output!$C$16,Y32,"")</f>
        <v/>
      </c>
      <c r="AK32" s="14" t="str">
        <f>IF(N32=Output!$C$17,Z32,"")</f>
        <v/>
      </c>
      <c r="AL32" s="20">
        <f>IF(Output!$C$7="",0,1)</f>
        <v>0</v>
      </c>
      <c r="AM32" s="20">
        <f>IF(Output!$C$9="",0,1)</f>
        <v>0</v>
      </c>
      <c r="AN32" s="20">
        <f>IF(Output!$C$10="",0,1)</f>
        <v>0</v>
      </c>
      <c r="AO32" s="20">
        <f>IF(Output!$C$11="",0,1)</f>
        <v>0</v>
      </c>
      <c r="AP32" s="20">
        <f>IF(Output!$C$12="",0,1)</f>
        <v>0</v>
      </c>
      <c r="AQ32" s="20">
        <f>IF(Output!$C$13="",0,1)</f>
        <v>0</v>
      </c>
      <c r="AR32" s="20">
        <f>IF(Output!$C$14="",0,1)</f>
        <v>0</v>
      </c>
      <c r="AS32" s="20">
        <f>IF(Output!$C$15="",0,1)</f>
        <v>0</v>
      </c>
      <c r="AT32" s="20">
        <f>IF(Output!$C$8="",0,1)</f>
        <v>0</v>
      </c>
      <c r="AU32" s="20">
        <f>IF(Output!$C$16="",0,1)</f>
        <v>0</v>
      </c>
      <c r="AV32" s="20">
        <f>IF(Output!$C$17="",0,1)</f>
        <v>0</v>
      </c>
      <c r="AW32" s="14">
        <f t="shared" si="3"/>
        <v>0</v>
      </c>
      <c r="AX32" s="14">
        <f t="shared" si="4"/>
        <v>0</v>
      </c>
      <c r="AY32" s="11" t="str">
        <f t="shared" si="30"/>
        <v/>
      </c>
      <c r="AZ32" s="11" t="str">
        <f t="shared" si="31"/>
        <v/>
      </c>
      <c r="BA32" s="11" t="str">
        <f t="shared" si="32"/>
        <v/>
      </c>
      <c r="BB32" s="11" t="str">
        <f t="shared" si="33"/>
        <v/>
      </c>
      <c r="BC32" s="11" t="str">
        <f t="shared" si="34"/>
        <v/>
      </c>
      <c r="BD32" s="11" t="str">
        <f t="shared" si="35"/>
        <v/>
      </c>
      <c r="BE32" s="11" t="str">
        <f t="shared" si="36"/>
        <v/>
      </c>
      <c r="BF32" s="11" t="str">
        <f t="shared" si="37"/>
        <v/>
      </c>
      <c r="BG32" s="11" t="str">
        <f t="shared" si="38"/>
        <v/>
      </c>
      <c r="BH32" s="11" t="str">
        <f t="shared" si="28"/>
        <v/>
      </c>
      <c r="BI32" s="11" t="str">
        <f t="shared" si="29"/>
        <v/>
      </c>
      <c r="BJ32" s="12" t="str">
        <f t="shared" si="13"/>
        <v/>
      </c>
      <c r="BK32" s="12" t="str">
        <f t="shared" si="14"/>
        <v/>
      </c>
      <c r="BL32" s="12" t="str">
        <f t="shared" si="15"/>
        <v/>
      </c>
      <c r="BM32" s="12" t="str">
        <f t="shared" si="16"/>
        <v/>
      </c>
      <c r="BN32" s="12" t="str">
        <f t="shared" si="17"/>
        <v/>
      </c>
      <c r="BO32" s="12" t="str">
        <f t="shared" si="18"/>
        <v/>
      </c>
      <c r="BP32" s="12" t="str">
        <f t="shared" si="19"/>
        <v/>
      </c>
      <c r="BQ32" s="12" t="str">
        <f t="shared" si="20"/>
        <v/>
      </c>
      <c r="BR32" s="12" t="str">
        <f t="shared" si="39"/>
        <v/>
      </c>
      <c r="BS32" s="12" t="str">
        <f t="shared" si="22"/>
        <v/>
      </c>
      <c r="BT32" s="12" t="str">
        <f t="shared" si="23"/>
        <v/>
      </c>
      <c r="BU32" s="17" t="str">
        <f t="shared" si="24"/>
        <v/>
      </c>
      <c r="BV32" s="54" t="str">
        <f t="shared" si="25"/>
        <v/>
      </c>
      <c r="BW32" s="54" t="str">
        <f t="shared" si="26"/>
        <v/>
      </c>
    </row>
    <row r="33" spans="1:75" ht="15.5" x14ac:dyDescent="0.35">
      <c r="A33" s="42" t="str">
        <f>IF(Input!B36="","",Input!B36)</f>
        <v>Hills et al. (2016)</v>
      </c>
      <c r="B33" s="59">
        <f>Input!E36</f>
        <v>1.981961494372575E-3</v>
      </c>
      <c r="C33" s="59">
        <f>Input!F36</f>
        <v>1.981961494372575E-3</v>
      </c>
      <c r="D33" s="44">
        <f>Input!G36</f>
        <v>3</v>
      </c>
      <c r="E33" s="44">
        <f>Input!H36</f>
        <v>2</v>
      </c>
      <c r="F33" s="44">
        <f>Input!I36</f>
        <v>2</v>
      </c>
      <c r="G33" s="44">
        <f>Input!J36</f>
        <v>1</v>
      </c>
      <c r="H33" s="44">
        <f>Input!K36</f>
        <v>3</v>
      </c>
      <c r="I33" s="60">
        <f>_xlfn.NUMBERVALUE(LEFT(Input!L36,4))</f>
        <v>2000</v>
      </c>
      <c r="J33" s="44">
        <f>_xlfn.NUMBERVALUE(LEFT(Input!M36,4))</f>
        <v>2014</v>
      </c>
      <c r="K33" s="44">
        <f>Input!N36</f>
        <v>1</v>
      </c>
      <c r="L33" s="44">
        <f>Input!O36</f>
        <v>1</v>
      </c>
      <c r="M33" s="44">
        <f>Input!P36</f>
        <v>1</v>
      </c>
      <c r="N33" s="44">
        <f>Input!Q36</f>
        <v>1</v>
      </c>
      <c r="O33" s="44" t="str">
        <f>Input!R36</f>
        <v>-</v>
      </c>
      <c r="P33" s="17">
        <f>ROWS($D$2:D33)</f>
        <v>32</v>
      </c>
      <c r="Q33" s="17">
        <f>ROWS(E$2:E33)</f>
        <v>32</v>
      </c>
      <c r="R33" s="17">
        <f>ROWS(F$2:F33)</f>
        <v>32</v>
      </c>
      <c r="S33" s="17">
        <f>ROWS(G$2:G33)</f>
        <v>32</v>
      </c>
      <c r="T33" s="17">
        <f>ROWS(H$2:H33)</f>
        <v>32</v>
      </c>
      <c r="U33" s="17">
        <f>ROWS(I$2:I33)</f>
        <v>32</v>
      </c>
      <c r="V33" s="17">
        <f>ROWS(J$2:J33)</f>
        <v>32</v>
      </c>
      <c r="W33" s="17">
        <f>ROWS(K$2:K33)</f>
        <v>32</v>
      </c>
      <c r="X33" s="17">
        <f>ROWS(L$2:L33)</f>
        <v>32</v>
      </c>
      <c r="Y33" s="17">
        <f>ROWS(M$2:M33)</f>
        <v>32</v>
      </c>
      <c r="Z33" s="17">
        <f>ROWS(N$2:N33)</f>
        <v>32</v>
      </c>
      <c r="AA33" s="14" t="str">
        <f>IF(D33=Output!$C$7,P33,"")</f>
        <v/>
      </c>
      <c r="AB33" s="14" t="str">
        <f>IF(E33=Output!$C$9,Q33,"")</f>
        <v/>
      </c>
      <c r="AC33" s="14" t="str">
        <f>IF(F33=Output!$C$10,R33,"")</f>
        <v/>
      </c>
      <c r="AD33" s="14" t="str">
        <f>IF(G33=Output!$C$11,S33,"")</f>
        <v/>
      </c>
      <c r="AE33" s="14" t="str">
        <f>IF(H33=Output!$C$12,T33,"")</f>
        <v/>
      </c>
      <c r="AF33" s="14" t="str">
        <f>IF(Output!$C$13="","",IF(I33&gt;=Output!$C$13,U33,""))</f>
        <v/>
      </c>
      <c r="AG33" s="14" t="str">
        <f>IF(J33&lt;=Output!$C$14,V33,"")</f>
        <v/>
      </c>
      <c r="AH33" s="14" t="str">
        <f>IF(K33=Output!$C$15,W33,"")</f>
        <v/>
      </c>
      <c r="AI33" s="14" t="str">
        <f>IF(L33=Output!$C$8,X33,"")</f>
        <v/>
      </c>
      <c r="AJ33" s="14" t="str">
        <f>IF(M33=Output!$C$16,Y33,"")</f>
        <v/>
      </c>
      <c r="AK33" s="14" t="str">
        <f>IF(N33=Output!$C$17,Z33,"")</f>
        <v/>
      </c>
      <c r="AL33" s="20">
        <f>IF(Output!$C$7="",0,1)</f>
        <v>0</v>
      </c>
      <c r="AM33" s="20">
        <f>IF(Output!$C$9="",0,1)</f>
        <v>0</v>
      </c>
      <c r="AN33" s="20">
        <f>IF(Output!$C$10="",0,1)</f>
        <v>0</v>
      </c>
      <c r="AO33" s="20">
        <f>IF(Output!$C$11="",0,1)</f>
        <v>0</v>
      </c>
      <c r="AP33" s="20">
        <f>IF(Output!$C$12="",0,1)</f>
        <v>0</v>
      </c>
      <c r="AQ33" s="20">
        <f>IF(Output!$C$13="",0,1)</f>
        <v>0</v>
      </c>
      <c r="AR33" s="20">
        <f>IF(Output!$C$14="",0,1)</f>
        <v>0</v>
      </c>
      <c r="AS33" s="20">
        <f>IF(Output!$C$15="",0,1)</f>
        <v>0</v>
      </c>
      <c r="AT33" s="20">
        <f>IF(Output!$C$8="",0,1)</f>
        <v>0</v>
      </c>
      <c r="AU33" s="20">
        <f>IF(Output!$C$16="",0,1)</f>
        <v>0</v>
      </c>
      <c r="AV33" s="20">
        <f>IF(Output!$C$17="",0,1)</f>
        <v>0</v>
      </c>
      <c r="AW33" s="14">
        <f t="shared" si="3"/>
        <v>0</v>
      </c>
      <c r="AX33" s="14">
        <f t="shared" si="4"/>
        <v>0</v>
      </c>
      <c r="AY33" s="11" t="str">
        <f t="shared" si="30"/>
        <v/>
      </c>
      <c r="AZ33" s="11" t="str">
        <f t="shared" si="31"/>
        <v/>
      </c>
      <c r="BA33" s="11" t="str">
        <f t="shared" si="32"/>
        <v/>
      </c>
      <c r="BB33" s="11" t="str">
        <f t="shared" si="33"/>
        <v/>
      </c>
      <c r="BC33" s="11" t="str">
        <f t="shared" si="34"/>
        <v/>
      </c>
      <c r="BD33" s="11" t="str">
        <f t="shared" si="35"/>
        <v/>
      </c>
      <c r="BE33" s="11" t="str">
        <f t="shared" si="36"/>
        <v/>
      </c>
      <c r="BF33" s="11" t="str">
        <f t="shared" si="37"/>
        <v/>
      </c>
      <c r="BG33" s="11" t="str">
        <f t="shared" si="38"/>
        <v/>
      </c>
      <c r="BH33" s="11" t="str">
        <f t="shared" si="28"/>
        <v/>
      </c>
      <c r="BI33" s="11" t="str">
        <f t="shared" si="29"/>
        <v/>
      </c>
      <c r="BJ33" s="12" t="str">
        <f t="shared" si="13"/>
        <v/>
      </c>
      <c r="BK33" s="12" t="str">
        <f t="shared" si="14"/>
        <v/>
      </c>
      <c r="BL33" s="12" t="str">
        <f t="shared" si="15"/>
        <v/>
      </c>
      <c r="BM33" s="12" t="str">
        <f t="shared" si="16"/>
        <v/>
      </c>
      <c r="BN33" s="12" t="str">
        <f t="shared" si="17"/>
        <v/>
      </c>
      <c r="BO33" s="12" t="str">
        <f t="shared" si="18"/>
        <v/>
      </c>
      <c r="BP33" s="12" t="str">
        <f t="shared" si="19"/>
        <v/>
      </c>
      <c r="BQ33" s="12" t="str">
        <f t="shared" si="20"/>
        <v/>
      </c>
      <c r="BR33" s="12" t="str">
        <f t="shared" si="39"/>
        <v/>
      </c>
      <c r="BS33" s="12" t="str">
        <f t="shared" si="22"/>
        <v/>
      </c>
      <c r="BT33" s="12" t="str">
        <f t="shared" si="23"/>
        <v/>
      </c>
      <c r="BU33" s="17" t="str">
        <f t="shared" si="24"/>
        <v/>
      </c>
      <c r="BV33" s="54" t="str">
        <f t="shared" si="25"/>
        <v/>
      </c>
      <c r="BW33" s="54" t="str">
        <f t="shared" si="26"/>
        <v/>
      </c>
    </row>
    <row r="34" spans="1:75" ht="15.5" x14ac:dyDescent="0.35">
      <c r="A34" s="42" t="str">
        <f>IF(Input!B37="","",Input!B37)</f>
        <v>Hills et al. (2016)</v>
      </c>
      <c r="B34" s="59">
        <f>Input!E37</f>
        <v>2.1602332967973759E-4</v>
      </c>
      <c r="C34" s="59">
        <f>Input!F37</f>
        <v>2.1602332967973759E-4</v>
      </c>
      <c r="D34" s="44">
        <f>Input!G37</f>
        <v>1</v>
      </c>
      <c r="E34" s="44">
        <f>Input!H37</f>
        <v>2</v>
      </c>
      <c r="F34" s="44">
        <f>Input!I37</f>
        <v>2</v>
      </c>
      <c r="G34" s="44">
        <f>Input!J37</f>
        <v>1</v>
      </c>
      <c r="H34" s="44">
        <f>Input!K37</f>
        <v>3</v>
      </c>
      <c r="I34" s="60">
        <f>_xlfn.NUMBERVALUE(LEFT(Input!L37,4))</f>
        <v>2000</v>
      </c>
      <c r="J34" s="44">
        <f>_xlfn.NUMBERVALUE(LEFT(Input!M37,4))</f>
        <v>2014</v>
      </c>
      <c r="K34" s="44">
        <f>Input!N37</f>
        <v>1</v>
      </c>
      <c r="L34" s="44">
        <f>Input!O37</f>
        <v>1</v>
      </c>
      <c r="M34" s="44">
        <f>Input!P37</f>
        <v>1</v>
      </c>
      <c r="N34" s="44">
        <f>Input!Q37</f>
        <v>1</v>
      </c>
      <c r="O34" s="44" t="str">
        <f>Input!R37</f>
        <v>Spillovers for the case of netural GDP and credit cycles.</v>
      </c>
      <c r="P34" s="17">
        <f>ROWS($D$2:D34)</f>
        <v>33</v>
      </c>
      <c r="Q34" s="17">
        <f>ROWS(E$2:E34)</f>
        <v>33</v>
      </c>
      <c r="R34" s="17">
        <f>ROWS(F$2:F34)</f>
        <v>33</v>
      </c>
      <c r="S34" s="17">
        <f>ROWS(G$2:G34)</f>
        <v>33</v>
      </c>
      <c r="T34" s="17">
        <f>ROWS(H$2:H34)</f>
        <v>33</v>
      </c>
      <c r="U34" s="17">
        <f>ROWS(I$2:I34)</f>
        <v>33</v>
      </c>
      <c r="V34" s="17">
        <f>ROWS(J$2:J34)</f>
        <v>33</v>
      </c>
      <c r="W34" s="17">
        <f>ROWS(K$2:K34)</f>
        <v>33</v>
      </c>
      <c r="X34" s="17">
        <f>ROWS(L$2:L34)</f>
        <v>33</v>
      </c>
      <c r="Y34" s="17">
        <f>ROWS(M$2:M34)</f>
        <v>33</v>
      </c>
      <c r="Z34" s="17">
        <f>ROWS(N$2:N34)</f>
        <v>33</v>
      </c>
      <c r="AA34" s="14" t="str">
        <f>IF(D34=Output!$C$7,P34,"")</f>
        <v/>
      </c>
      <c r="AB34" s="14" t="str">
        <f>IF(E34=Output!$C$9,Q34,"")</f>
        <v/>
      </c>
      <c r="AC34" s="14" t="str">
        <f>IF(F34=Output!$C$10,R34,"")</f>
        <v/>
      </c>
      <c r="AD34" s="14" t="str">
        <f>IF(G34=Output!$C$11,S34,"")</f>
        <v/>
      </c>
      <c r="AE34" s="14" t="str">
        <f>IF(H34=Output!$C$12,T34,"")</f>
        <v/>
      </c>
      <c r="AF34" s="14" t="str">
        <f>IF(Output!$C$13="","",IF(I34&gt;=Output!$C$13,U34,""))</f>
        <v/>
      </c>
      <c r="AG34" s="14" t="str">
        <f>IF(J34&lt;=Output!$C$14,V34,"")</f>
        <v/>
      </c>
      <c r="AH34" s="14" t="str">
        <f>IF(K34=Output!$C$15,W34,"")</f>
        <v/>
      </c>
      <c r="AI34" s="14" t="str">
        <f>IF(L34=Output!$C$8,X34,"")</f>
        <v/>
      </c>
      <c r="AJ34" s="14" t="str">
        <f>IF(M34=Output!$C$16,Y34,"")</f>
        <v/>
      </c>
      <c r="AK34" s="14" t="str">
        <f>IF(N34=Output!$C$17,Z34,"")</f>
        <v/>
      </c>
      <c r="AL34" s="20">
        <f>IF(Output!$C$7="",0,1)</f>
        <v>0</v>
      </c>
      <c r="AM34" s="20">
        <f>IF(Output!$C$9="",0,1)</f>
        <v>0</v>
      </c>
      <c r="AN34" s="20">
        <f>IF(Output!$C$10="",0,1)</f>
        <v>0</v>
      </c>
      <c r="AO34" s="20">
        <f>IF(Output!$C$11="",0,1)</f>
        <v>0</v>
      </c>
      <c r="AP34" s="20">
        <f>IF(Output!$C$12="",0,1)</f>
        <v>0</v>
      </c>
      <c r="AQ34" s="20">
        <f>IF(Output!$C$13="",0,1)</f>
        <v>0</v>
      </c>
      <c r="AR34" s="20">
        <f>IF(Output!$C$14="",0,1)</f>
        <v>0</v>
      </c>
      <c r="AS34" s="20">
        <f>IF(Output!$C$15="",0,1)</f>
        <v>0</v>
      </c>
      <c r="AT34" s="20">
        <f>IF(Output!$C$8="",0,1)</f>
        <v>0</v>
      </c>
      <c r="AU34" s="20">
        <f>IF(Output!$C$16="",0,1)</f>
        <v>0</v>
      </c>
      <c r="AV34" s="20">
        <f>IF(Output!$C$17="",0,1)</f>
        <v>0</v>
      </c>
      <c r="AW34" s="14">
        <f t="shared" si="3"/>
        <v>0</v>
      </c>
      <c r="AX34" s="14">
        <f t="shared" si="4"/>
        <v>0</v>
      </c>
      <c r="AY34" s="11" t="str">
        <f t="shared" si="30"/>
        <v/>
      </c>
      <c r="AZ34" s="11" t="str">
        <f t="shared" si="31"/>
        <v/>
      </c>
      <c r="BA34" s="11" t="str">
        <f t="shared" si="32"/>
        <v/>
      </c>
      <c r="BB34" s="11" t="str">
        <f t="shared" si="33"/>
        <v/>
      </c>
      <c r="BC34" s="11" t="str">
        <f t="shared" si="34"/>
        <v/>
      </c>
      <c r="BD34" s="11" t="str">
        <f t="shared" si="35"/>
        <v/>
      </c>
      <c r="BE34" s="11" t="str">
        <f t="shared" si="36"/>
        <v/>
      </c>
      <c r="BF34" s="11" t="str">
        <f t="shared" si="37"/>
        <v/>
      </c>
      <c r="BG34" s="11" t="str">
        <f t="shared" si="38"/>
        <v/>
      </c>
      <c r="BH34" s="11" t="str">
        <f t="shared" si="28"/>
        <v/>
      </c>
      <c r="BI34" s="11" t="str">
        <f t="shared" si="29"/>
        <v/>
      </c>
      <c r="BJ34" s="12" t="str">
        <f t="shared" si="13"/>
        <v/>
      </c>
      <c r="BK34" s="12" t="str">
        <f t="shared" si="14"/>
        <v/>
      </c>
      <c r="BL34" s="12" t="str">
        <f t="shared" si="15"/>
        <v/>
      </c>
      <c r="BM34" s="12" t="str">
        <f t="shared" si="16"/>
        <v/>
      </c>
      <c r="BN34" s="12" t="str">
        <f t="shared" si="17"/>
        <v/>
      </c>
      <c r="BO34" s="12" t="str">
        <f t="shared" si="18"/>
        <v/>
      </c>
      <c r="BP34" s="12" t="str">
        <f t="shared" si="19"/>
        <v/>
      </c>
      <c r="BQ34" s="12" t="str">
        <f t="shared" si="20"/>
        <v/>
      </c>
      <c r="BR34" s="12" t="str">
        <f t="shared" si="39"/>
        <v/>
      </c>
      <c r="BS34" s="12" t="str">
        <f t="shared" si="22"/>
        <v/>
      </c>
      <c r="BT34" s="12" t="str">
        <f t="shared" si="23"/>
        <v/>
      </c>
      <c r="BU34" s="17" t="str">
        <f t="shared" si="24"/>
        <v/>
      </c>
      <c r="BV34" s="54" t="str">
        <f t="shared" si="25"/>
        <v/>
      </c>
      <c r="BW34" s="54" t="str">
        <f t="shared" si="26"/>
        <v/>
      </c>
    </row>
    <row r="35" spans="1:75" ht="15.5" x14ac:dyDescent="0.35">
      <c r="A35" s="42" t="str">
        <f>IF(Input!B38="","",Input!B38)</f>
        <v>Hills et al. (2016)</v>
      </c>
      <c r="B35" s="59">
        <f>Input!E38</f>
        <v>2.5803328486251331E-4</v>
      </c>
      <c r="C35" s="59">
        <f>Input!F38</f>
        <v>8.4454633960071579E-3</v>
      </c>
      <c r="D35" s="44">
        <f>Input!G38</f>
        <v>2</v>
      </c>
      <c r="E35" s="44">
        <f>Input!H38</f>
        <v>2</v>
      </c>
      <c r="F35" s="44">
        <f>Input!I38</f>
        <v>2</v>
      </c>
      <c r="G35" s="44">
        <f>Input!J38</f>
        <v>1</v>
      </c>
      <c r="H35" s="44">
        <f>Input!K38</f>
        <v>3</v>
      </c>
      <c r="I35" s="60">
        <f>_xlfn.NUMBERVALUE(LEFT(Input!L38,4))</f>
        <v>2000</v>
      </c>
      <c r="J35" s="44">
        <f>_xlfn.NUMBERVALUE(LEFT(Input!M38,4))</f>
        <v>2014</v>
      </c>
      <c r="K35" s="44">
        <f>Input!N38</f>
        <v>1</v>
      </c>
      <c r="L35" s="44">
        <f>Input!O38</f>
        <v>1</v>
      </c>
      <c r="M35" s="44">
        <f>Input!P38</f>
        <v>1</v>
      </c>
      <c r="N35" s="44">
        <f>Input!Q38</f>
        <v>1</v>
      </c>
      <c r="O35" s="44" t="str">
        <f>Input!R38</f>
        <v>Spillovers for the case of netural GDP and credit cycles.</v>
      </c>
      <c r="P35" s="17">
        <f>ROWS($D$2:D35)</f>
        <v>34</v>
      </c>
      <c r="Q35" s="17">
        <f>ROWS(E$2:E35)</f>
        <v>34</v>
      </c>
      <c r="R35" s="17">
        <f>ROWS(F$2:F35)</f>
        <v>34</v>
      </c>
      <c r="S35" s="17">
        <f>ROWS(G$2:G35)</f>
        <v>34</v>
      </c>
      <c r="T35" s="17">
        <f>ROWS(H$2:H35)</f>
        <v>34</v>
      </c>
      <c r="U35" s="17">
        <f>ROWS(I$2:I35)</f>
        <v>34</v>
      </c>
      <c r="V35" s="17">
        <f>ROWS(J$2:J35)</f>
        <v>34</v>
      </c>
      <c r="W35" s="17">
        <f>ROWS(K$2:K35)</f>
        <v>34</v>
      </c>
      <c r="X35" s="17">
        <f>ROWS(L$2:L35)</f>
        <v>34</v>
      </c>
      <c r="Y35" s="17">
        <f>ROWS(M$2:M35)</f>
        <v>34</v>
      </c>
      <c r="Z35" s="17">
        <f>ROWS(N$2:N35)</f>
        <v>34</v>
      </c>
      <c r="AA35" s="14" t="str">
        <f>IF(D35=Output!$C$7,P35,"")</f>
        <v/>
      </c>
      <c r="AB35" s="14" t="str">
        <f>IF(E35=Output!$C$9,Q35,"")</f>
        <v/>
      </c>
      <c r="AC35" s="14" t="str">
        <f>IF(F35=Output!$C$10,R35,"")</f>
        <v/>
      </c>
      <c r="AD35" s="14" t="str">
        <f>IF(G35=Output!$C$11,S35,"")</f>
        <v/>
      </c>
      <c r="AE35" s="14" t="str">
        <f>IF(H35=Output!$C$12,T35,"")</f>
        <v/>
      </c>
      <c r="AF35" s="14" t="str">
        <f>IF(Output!$C$13="","",IF(I35&gt;=Output!$C$13,U35,""))</f>
        <v/>
      </c>
      <c r="AG35" s="14" t="str">
        <f>IF(J35&lt;=Output!$C$14,V35,"")</f>
        <v/>
      </c>
      <c r="AH35" s="14" t="str">
        <f>IF(K35=Output!$C$15,W35,"")</f>
        <v/>
      </c>
      <c r="AI35" s="14" t="str">
        <f>IF(L35=Output!$C$8,X35,"")</f>
        <v/>
      </c>
      <c r="AJ35" s="14" t="str">
        <f>IF(M35=Output!$C$16,Y35,"")</f>
        <v/>
      </c>
      <c r="AK35" s="14" t="str">
        <f>IF(N35=Output!$C$17,Z35,"")</f>
        <v/>
      </c>
      <c r="AL35" s="20">
        <f>IF(Output!$C$7="",0,1)</f>
        <v>0</v>
      </c>
      <c r="AM35" s="20">
        <f>IF(Output!$C$9="",0,1)</f>
        <v>0</v>
      </c>
      <c r="AN35" s="20">
        <f>IF(Output!$C$10="",0,1)</f>
        <v>0</v>
      </c>
      <c r="AO35" s="20">
        <f>IF(Output!$C$11="",0,1)</f>
        <v>0</v>
      </c>
      <c r="AP35" s="20">
        <f>IF(Output!$C$12="",0,1)</f>
        <v>0</v>
      </c>
      <c r="AQ35" s="20">
        <f>IF(Output!$C$13="",0,1)</f>
        <v>0</v>
      </c>
      <c r="AR35" s="20">
        <f>IF(Output!$C$14="",0,1)</f>
        <v>0</v>
      </c>
      <c r="AS35" s="20">
        <f>IF(Output!$C$15="",0,1)</f>
        <v>0</v>
      </c>
      <c r="AT35" s="20">
        <f>IF(Output!$C$8="",0,1)</f>
        <v>0</v>
      </c>
      <c r="AU35" s="20">
        <f>IF(Output!$C$16="",0,1)</f>
        <v>0</v>
      </c>
      <c r="AV35" s="20">
        <f>IF(Output!$C$17="",0,1)</f>
        <v>0</v>
      </c>
      <c r="AW35" s="14">
        <f t="shared" si="3"/>
        <v>0</v>
      </c>
      <c r="AX35" s="14">
        <f t="shared" si="4"/>
        <v>0</v>
      </c>
      <c r="AY35" s="11" t="str">
        <f t="shared" si="30"/>
        <v/>
      </c>
      <c r="AZ35" s="11" t="str">
        <f t="shared" si="31"/>
        <v/>
      </c>
      <c r="BA35" s="11" t="str">
        <f t="shared" si="32"/>
        <v/>
      </c>
      <c r="BB35" s="11" t="str">
        <f t="shared" si="33"/>
        <v/>
      </c>
      <c r="BC35" s="11" t="str">
        <f t="shared" si="34"/>
        <v/>
      </c>
      <c r="BD35" s="11" t="str">
        <f t="shared" si="35"/>
        <v/>
      </c>
      <c r="BE35" s="11" t="str">
        <f t="shared" si="36"/>
        <v/>
      </c>
      <c r="BF35" s="11" t="str">
        <f t="shared" si="37"/>
        <v/>
      </c>
      <c r="BG35" s="11" t="str">
        <f t="shared" si="38"/>
        <v/>
      </c>
      <c r="BH35" s="11" t="str">
        <f t="shared" si="28"/>
        <v/>
      </c>
      <c r="BI35" s="11" t="str">
        <f t="shared" si="29"/>
        <v/>
      </c>
      <c r="BJ35" s="12" t="str">
        <f t="shared" ref="BJ35:BJ52" si="40">IFERROR(SMALL(AY$2:AY$998,P35),"")</f>
        <v/>
      </c>
      <c r="BK35" s="12" t="str">
        <f t="shared" ref="BK35:BK52" si="41">IFERROR(SMALL(AZ$2:AZ$998,Q35),"")</f>
        <v/>
      </c>
      <c r="BL35" s="12" t="str">
        <f t="shared" ref="BL35:BL52" si="42">IFERROR(SMALL(BA$2:BA$998,R35),"")</f>
        <v/>
      </c>
      <c r="BM35" s="12" t="str">
        <f t="shared" ref="BM35:BM52" si="43">IFERROR(SMALL(BB$2:BB$998,S35),"")</f>
        <v/>
      </c>
      <c r="BN35" s="12" t="str">
        <f t="shared" ref="BN35:BN52" si="44">IFERROR(SMALL(BC$2:BC$998,T35),"")</f>
        <v/>
      </c>
      <c r="BO35" s="12" t="str">
        <f t="shared" ref="BO35:BO52" si="45">IFERROR(SMALL(BD$2:BD$998,U35),"")</f>
        <v/>
      </c>
      <c r="BP35" s="12" t="str">
        <f t="shared" ref="BP35:BP52" si="46">IFERROR(SMALL(BE$2:BE$998,V35),"")</f>
        <v/>
      </c>
      <c r="BQ35" s="12" t="str">
        <f t="shared" ref="BQ35:BQ52" si="47">IFERROR(SMALL(BF$2:BF$998,W35),"")</f>
        <v/>
      </c>
      <c r="BR35" s="12" t="str">
        <f t="shared" si="39"/>
        <v/>
      </c>
      <c r="BS35" s="12" t="str">
        <f t="shared" si="22"/>
        <v/>
      </c>
      <c r="BT35" s="12" t="str">
        <f t="shared" si="23"/>
        <v/>
      </c>
      <c r="BU35" s="17" t="str">
        <f t="shared" si="24"/>
        <v/>
      </c>
      <c r="BV35" s="54" t="str">
        <f t="shared" ref="BV35:BV52" si="48">IF($AY35="",IF($AZ35="",IF($BA35="",IF($BC35="",IF($BD35="",IF($BE35="",IF($BF35="",IF($BE35="",IF($BG35="",IF($BB35="","",B35),B35),B35),B35),B35),B35),B35),B35),B35),B35)</f>
        <v/>
      </c>
      <c r="BW35" s="54" t="str">
        <f t="shared" si="26"/>
        <v/>
      </c>
    </row>
    <row r="36" spans="1:75" ht="15.5" x14ac:dyDescent="0.35">
      <c r="A36" s="42" t="str">
        <f>IF(Input!B39="","",Input!B39)</f>
        <v>Ho et al. (2016)</v>
      </c>
      <c r="B36" s="59">
        <f>Input!E39</f>
        <v>-0.12244284687788198</v>
      </c>
      <c r="C36" s="59">
        <f>Input!F39</f>
        <v>3.4050032245248607E-2</v>
      </c>
      <c r="D36" s="44">
        <f>Input!G39</f>
        <v>2</v>
      </c>
      <c r="E36" s="44">
        <f>Input!H39</f>
        <v>2</v>
      </c>
      <c r="F36" s="44">
        <f>Input!I39</f>
        <v>2</v>
      </c>
      <c r="G36" s="44">
        <f>Input!J39</f>
        <v>3</v>
      </c>
      <c r="H36" s="44">
        <f>Input!K39</f>
        <v>3</v>
      </c>
      <c r="I36" s="60">
        <f>_xlfn.NUMBERVALUE(LEFT(Input!L39,4))</f>
        <v>2000</v>
      </c>
      <c r="J36" s="44">
        <f>_xlfn.NUMBERVALUE(LEFT(Input!M39,4))</f>
        <v>2014</v>
      </c>
      <c r="K36" s="44">
        <f>Input!N39</f>
        <v>1</v>
      </c>
      <c r="L36" s="44">
        <f>Input!O39</f>
        <v>1</v>
      </c>
      <c r="M36" s="44">
        <f>Input!P39</f>
        <v>1</v>
      </c>
      <c r="N36" s="44">
        <f>Input!Q39</f>
        <v>1</v>
      </c>
      <c r="O36" s="44" t="str">
        <f>Input!R39</f>
        <v>Coefficient computed by taking mean of interaction coefficients</v>
      </c>
      <c r="P36" s="17">
        <f>ROWS($D$2:D36)</f>
        <v>35</v>
      </c>
      <c r="Q36" s="17">
        <f>ROWS(E$2:E36)</f>
        <v>35</v>
      </c>
      <c r="R36" s="17">
        <f>ROWS(F$2:F36)</f>
        <v>35</v>
      </c>
      <c r="S36" s="17">
        <f>ROWS(G$2:G36)</f>
        <v>35</v>
      </c>
      <c r="T36" s="17">
        <f>ROWS(H$2:H36)</f>
        <v>35</v>
      </c>
      <c r="U36" s="17">
        <f>ROWS(I$2:I36)</f>
        <v>35</v>
      </c>
      <c r="V36" s="17">
        <f>ROWS(J$2:J36)</f>
        <v>35</v>
      </c>
      <c r="W36" s="17">
        <f>ROWS(K$2:K36)</f>
        <v>35</v>
      </c>
      <c r="X36" s="17">
        <f>ROWS(L$2:L36)</f>
        <v>35</v>
      </c>
      <c r="Y36" s="17">
        <f>ROWS(M$2:M36)</f>
        <v>35</v>
      </c>
      <c r="Z36" s="17">
        <f>ROWS(N$2:N36)</f>
        <v>35</v>
      </c>
      <c r="AA36" s="14" t="str">
        <f>IF(D36=Output!$C$7,P36,"")</f>
        <v/>
      </c>
      <c r="AB36" s="14" t="str">
        <f>IF(E36=Output!$C$9,Q36,"")</f>
        <v/>
      </c>
      <c r="AC36" s="14" t="str">
        <f>IF(F36=Output!$C$10,R36,"")</f>
        <v/>
      </c>
      <c r="AD36" s="14" t="str">
        <f>IF(G36=Output!$C$11,S36,"")</f>
        <v/>
      </c>
      <c r="AE36" s="14" t="str">
        <f>IF(H36=Output!$C$12,T36,"")</f>
        <v/>
      </c>
      <c r="AF36" s="14" t="str">
        <f>IF(Output!$C$13="","",IF(I36&gt;=Output!$C$13,U36,""))</f>
        <v/>
      </c>
      <c r="AG36" s="14" t="str">
        <f>IF(J36&lt;=Output!$C$14,V36,"")</f>
        <v/>
      </c>
      <c r="AH36" s="14" t="str">
        <f>IF(K36=Output!$C$15,W36,"")</f>
        <v/>
      </c>
      <c r="AI36" s="14" t="str">
        <f>IF(L36=Output!$C$8,X36,"")</f>
        <v/>
      </c>
      <c r="AJ36" s="14" t="str">
        <f>IF(M36=Output!$C$16,Y36,"")</f>
        <v/>
      </c>
      <c r="AK36" s="14" t="str">
        <f>IF(N36=Output!$C$17,Z36,"")</f>
        <v/>
      </c>
      <c r="AL36" s="20">
        <f>IF(Output!$C$7="",0,1)</f>
        <v>0</v>
      </c>
      <c r="AM36" s="20">
        <f>IF(Output!$C$9="",0,1)</f>
        <v>0</v>
      </c>
      <c r="AN36" s="20">
        <f>IF(Output!$C$10="",0,1)</f>
        <v>0</v>
      </c>
      <c r="AO36" s="20">
        <f>IF(Output!$C$11="",0,1)</f>
        <v>0</v>
      </c>
      <c r="AP36" s="20">
        <f>IF(Output!$C$12="",0,1)</f>
        <v>0</v>
      </c>
      <c r="AQ36" s="20">
        <f>IF(Output!$C$13="",0,1)</f>
        <v>0</v>
      </c>
      <c r="AR36" s="20">
        <f>IF(Output!$C$14="",0,1)</f>
        <v>0</v>
      </c>
      <c r="AS36" s="20">
        <f>IF(Output!$C$15="",0,1)</f>
        <v>0</v>
      </c>
      <c r="AT36" s="20">
        <f>IF(Output!$C$8="",0,1)</f>
        <v>0</v>
      </c>
      <c r="AU36" s="20">
        <f>IF(Output!$C$16="",0,1)</f>
        <v>0</v>
      </c>
      <c r="AV36" s="20">
        <f>IF(Output!$C$17="",0,1)</f>
        <v>0</v>
      </c>
      <c r="AW36" s="14">
        <f t="shared" si="3"/>
        <v>0</v>
      </c>
      <c r="AX36" s="14">
        <f t="shared" si="4"/>
        <v>0</v>
      </c>
      <c r="AY36" s="11" t="str">
        <f t="shared" si="30"/>
        <v/>
      </c>
      <c r="AZ36" s="11" t="str">
        <f t="shared" si="31"/>
        <v/>
      </c>
      <c r="BA36" s="11" t="str">
        <f t="shared" si="32"/>
        <v/>
      </c>
      <c r="BB36" s="11" t="str">
        <f t="shared" si="33"/>
        <v/>
      </c>
      <c r="BC36" s="11" t="str">
        <f t="shared" si="34"/>
        <v/>
      </c>
      <c r="BD36" s="11" t="str">
        <f t="shared" si="35"/>
        <v/>
      </c>
      <c r="BE36" s="11" t="str">
        <f t="shared" si="36"/>
        <v/>
      </c>
      <c r="BF36" s="11" t="str">
        <f t="shared" si="37"/>
        <v/>
      </c>
      <c r="BG36" s="11" t="str">
        <f t="shared" si="38"/>
        <v/>
      </c>
      <c r="BH36" s="11" t="str">
        <f t="shared" si="28"/>
        <v/>
      </c>
      <c r="BI36" s="11" t="str">
        <f t="shared" si="29"/>
        <v/>
      </c>
      <c r="BJ36" s="12" t="str">
        <f t="shared" si="40"/>
        <v/>
      </c>
      <c r="BK36" s="12" t="str">
        <f t="shared" si="41"/>
        <v/>
      </c>
      <c r="BL36" s="12" t="str">
        <f t="shared" si="42"/>
        <v/>
      </c>
      <c r="BM36" s="12" t="str">
        <f t="shared" si="43"/>
        <v/>
      </c>
      <c r="BN36" s="12" t="str">
        <f t="shared" si="44"/>
        <v/>
      </c>
      <c r="BO36" s="12" t="str">
        <f t="shared" si="45"/>
        <v/>
      </c>
      <c r="BP36" s="12" t="str">
        <f t="shared" si="46"/>
        <v/>
      </c>
      <c r="BQ36" s="12" t="str">
        <f t="shared" si="47"/>
        <v/>
      </c>
      <c r="BR36" s="12" t="str">
        <f t="shared" si="39"/>
        <v/>
      </c>
      <c r="BS36" s="12" t="str">
        <f t="shared" si="22"/>
        <v/>
      </c>
      <c r="BT36" s="12" t="str">
        <f t="shared" si="23"/>
        <v/>
      </c>
      <c r="BU36" s="17" t="str">
        <f t="shared" si="24"/>
        <v/>
      </c>
      <c r="BV36" s="54" t="str">
        <f t="shared" si="48"/>
        <v/>
      </c>
      <c r="BW36" s="54" t="str">
        <f t="shared" si="26"/>
        <v/>
      </c>
    </row>
    <row r="37" spans="1:75" ht="15.5" x14ac:dyDescent="0.35">
      <c r="A37" s="42" t="str">
        <f>IF(Input!B40="","",Input!B40)</f>
        <v>Houston et al. (2012)</v>
      </c>
      <c r="B37" s="59">
        <f>Input!E40</f>
        <v>-9.7521364817653167E-3</v>
      </c>
      <c r="C37" s="59">
        <f>Input!F40</f>
        <v>-1.998001332666921E-3</v>
      </c>
      <c r="D37" s="44">
        <f>Input!G40</f>
        <v>1</v>
      </c>
      <c r="E37" s="44">
        <f>Input!H40</f>
        <v>1</v>
      </c>
      <c r="F37" s="44">
        <f>Input!I40</f>
        <v>1</v>
      </c>
      <c r="G37" s="44">
        <f>Input!J40</f>
        <v>1</v>
      </c>
      <c r="H37" s="44">
        <f>Input!K40</f>
        <v>3</v>
      </c>
      <c r="I37" s="60">
        <f>_xlfn.NUMBERVALUE(LEFT(Input!L40,4))</f>
        <v>1996</v>
      </c>
      <c r="J37" s="44">
        <f>_xlfn.NUMBERVALUE(LEFT(Input!M40,4))</f>
        <v>2007</v>
      </c>
      <c r="K37" s="44">
        <f>Input!N40</f>
        <v>2</v>
      </c>
      <c r="L37" s="44">
        <f>Input!O40</f>
        <v>1</v>
      </c>
      <c r="M37" s="44">
        <f>Input!P40</f>
        <v>1</v>
      </c>
      <c r="N37" s="44">
        <f>Input!Q40</f>
        <v>1</v>
      </c>
      <c r="O37" s="44" t="str">
        <f>Input!R40</f>
        <v>-</v>
      </c>
      <c r="P37" s="17">
        <f>ROWS($D$2:D37)</f>
        <v>36</v>
      </c>
      <c r="Q37" s="17">
        <f>ROWS(E$2:E37)</f>
        <v>36</v>
      </c>
      <c r="R37" s="17">
        <f>ROWS(F$2:F37)</f>
        <v>36</v>
      </c>
      <c r="S37" s="17">
        <f>ROWS(G$2:G37)</f>
        <v>36</v>
      </c>
      <c r="T37" s="17">
        <f>ROWS(H$2:H37)</f>
        <v>36</v>
      </c>
      <c r="U37" s="17">
        <f>ROWS(I$2:I37)</f>
        <v>36</v>
      </c>
      <c r="V37" s="17">
        <f>ROWS(J$2:J37)</f>
        <v>36</v>
      </c>
      <c r="W37" s="17">
        <f>ROWS(K$2:K37)</f>
        <v>36</v>
      </c>
      <c r="X37" s="17">
        <f>ROWS(L$2:L37)</f>
        <v>36</v>
      </c>
      <c r="Y37" s="17">
        <f>ROWS(M$2:M37)</f>
        <v>36</v>
      </c>
      <c r="Z37" s="17">
        <f>ROWS(N$2:N37)</f>
        <v>36</v>
      </c>
      <c r="AA37" s="14" t="str">
        <f>IF(D37=Output!$C$7,P37,"")</f>
        <v/>
      </c>
      <c r="AB37" s="14" t="str">
        <f>IF(E37=Output!$C$9,Q37,"")</f>
        <v/>
      </c>
      <c r="AC37" s="14" t="str">
        <f>IF(F37=Output!$C$10,R37,"")</f>
        <v/>
      </c>
      <c r="AD37" s="14" t="str">
        <f>IF(G37=Output!$C$11,S37,"")</f>
        <v/>
      </c>
      <c r="AE37" s="14" t="str">
        <f>IF(H37=Output!$C$12,T37,"")</f>
        <v/>
      </c>
      <c r="AF37" s="14" t="str">
        <f>IF(Output!$C$13="","",IF(I37&gt;=Output!$C$13,U37,""))</f>
        <v/>
      </c>
      <c r="AG37" s="14" t="str">
        <f>IF(J37&lt;=Output!$C$14,V37,"")</f>
        <v/>
      </c>
      <c r="AH37" s="14" t="str">
        <f>IF(K37=Output!$C$15,W37,"")</f>
        <v/>
      </c>
      <c r="AI37" s="14" t="str">
        <f>IF(L37=Output!$C$8,X37,"")</f>
        <v/>
      </c>
      <c r="AJ37" s="14" t="str">
        <f>IF(M37=Output!$C$16,Y37,"")</f>
        <v/>
      </c>
      <c r="AK37" s="14" t="str">
        <f>IF(N37=Output!$C$17,Z37,"")</f>
        <v/>
      </c>
      <c r="AL37" s="20">
        <f>IF(Output!$C$7="",0,1)</f>
        <v>0</v>
      </c>
      <c r="AM37" s="20">
        <f>IF(Output!$C$9="",0,1)</f>
        <v>0</v>
      </c>
      <c r="AN37" s="20">
        <f>IF(Output!$C$10="",0,1)</f>
        <v>0</v>
      </c>
      <c r="AO37" s="20">
        <f>IF(Output!$C$11="",0,1)</f>
        <v>0</v>
      </c>
      <c r="AP37" s="20">
        <f>IF(Output!$C$12="",0,1)</f>
        <v>0</v>
      </c>
      <c r="AQ37" s="20">
        <f>IF(Output!$C$13="",0,1)</f>
        <v>0</v>
      </c>
      <c r="AR37" s="20">
        <f>IF(Output!$C$14="",0,1)</f>
        <v>0</v>
      </c>
      <c r="AS37" s="20">
        <f>IF(Output!$C$15="",0,1)</f>
        <v>0</v>
      </c>
      <c r="AT37" s="20">
        <f>IF(Output!$C$8="",0,1)</f>
        <v>0</v>
      </c>
      <c r="AU37" s="20">
        <f>IF(Output!$C$16="",0,1)</f>
        <v>0</v>
      </c>
      <c r="AV37" s="20">
        <f>IF(Output!$C$17="",0,1)</f>
        <v>0</v>
      </c>
      <c r="AW37" s="14">
        <f t="shared" si="3"/>
        <v>0</v>
      </c>
      <c r="AX37" s="14">
        <f t="shared" si="4"/>
        <v>0</v>
      </c>
      <c r="AY37" s="11" t="str">
        <f t="shared" si="30"/>
        <v/>
      </c>
      <c r="AZ37" s="11" t="str">
        <f t="shared" si="31"/>
        <v/>
      </c>
      <c r="BA37" s="11" t="str">
        <f t="shared" si="32"/>
        <v/>
      </c>
      <c r="BB37" s="11" t="str">
        <f t="shared" si="33"/>
        <v/>
      </c>
      <c r="BC37" s="11" t="str">
        <f t="shared" si="34"/>
        <v/>
      </c>
      <c r="BD37" s="11" t="str">
        <f t="shared" si="35"/>
        <v/>
      </c>
      <c r="BE37" s="11" t="str">
        <f t="shared" si="36"/>
        <v/>
      </c>
      <c r="BF37" s="11" t="str">
        <f t="shared" si="37"/>
        <v/>
      </c>
      <c r="BG37" s="11" t="str">
        <f t="shared" si="38"/>
        <v/>
      </c>
      <c r="BH37" s="11" t="str">
        <f t="shared" si="28"/>
        <v/>
      </c>
      <c r="BI37" s="11" t="str">
        <f t="shared" si="29"/>
        <v/>
      </c>
      <c r="BJ37" s="12" t="str">
        <f t="shared" si="40"/>
        <v/>
      </c>
      <c r="BK37" s="12" t="str">
        <f t="shared" si="41"/>
        <v/>
      </c>
      <c r="BL37" s="12" t="str">
        <f t="shared" si="42"/>
        <v/>
      </c>
      <c r="BM37" s="12" t="str">
        <f t="shared" si="43"/>
        <v/>
      </c>
      <c r="BN37" s="12" t="str">
        <f t="shared" si="44"/>
        <v/>
      </c>
      <c r="BO37" s="12" t="str">
        <f t="shared" si="45"/>
        <v/>
      </c>
      <c r="BP37" s="12" t="str">
        <f t="shared" si="46"/>
        <v/>
      </c>
      <c r="BQ37" s="12" t="str">
        <f t="shared" si="47"/>
        <v/>
      </c>
      <c r="BR37" s="12" t="str">
        <f t="shared" si="39"/>
        <v/>
      </c>
      <c r="BS37" s="12" t="str">
        <f t="shared" si="22"/>
        <v/>
      </c>
      <c r="BT37" s="12" t="str">
        <f t="shared" si="23"/>
        <v/>
      </c>
      <c r="BU37" s="17" t="str">
        <f t="shared" si="24"/>
        <v/>
      </c>
      <c r="BV37" s="54" t="str">
        <f t="shared" si="48"/>
        <v/>
      </c>
      <c r="BW37" s="54" t="str">
        <f t="shared" si="26"/>
        <v/>
      </c>
    </row>
    <row r="38" spans="1:75" ht="15.5" x14ac:dyDescent="0.35">
      <c r="A38" s="42" t="str">
        <f>IF(Input!B41="","",Input!B41)</f>
        <v>Houston et al. (2012)</v>
      </c>
      <c r="B38" s="59">
        <f>Input!E41</f>
        <v>2.3026470289999601E-3</v>
      </c>
      <c r="C38" s="59">
        <f>Input!F41</f>
        <v>8.7379549896233755E-3</v>
      </c>
      <c r="D38" s="44">
        <f>Input!G41</f>
        <v>1</v>
      </c>
      <c r="E38" s="44">
        <f>Input!H41</f>
        <v>2</v>
      </c>
      <c r="F38" s="44">
        <f>Input!I41</f>
        <v>1</v>
      </c>
      <c r="G38" s="44">
        <f>Input!J41</f>
        <v>1</v>
      </c>
      <c r="H38" s="44">
        <f>Input!K41</f>
        <v>3</v>
      </c>
      <c r="I38" s="60">
        <f>_xlfn.NUMBERVALUE(LEFT(Input!L41,4))</f>
        <v>1996</v>
      </c>
      <c r="J38" s="44">
        <f>_xlfn.NUMBERVALUE(LEFT(Input!M41,4))</f>
        <v>2007</v>
      </c>
      <c r="K38" s="44">
        <f>Input!N41</f>
        <v>2</v>
      </c>
      <c r="L38" s="44">
        <f>Input!O41</f>
        <v>1</v>
      </c>
      <c r="M38" s="44">
        <f>Input!P41</f>
        <v>1</v>
      </c>
      <c r="N38" s="44">
        <f>Input!Q41</f>
        <v>1</v>
      </c>
      <c r="O38" s="44" t="str">
        <f>Input!R41</f>
        <v>-</v>
      </c>
      <c r="P38" s="17">
        <f>ROWS($D$2:D38)</f>
        <v>37</v>
      </c>
      <c r="Q38" s="17">
        <f>ROWS(E$2:E38)</f>
        <v>37</v>
      </c>
      <c r="R38" s="17">
        <f>ROWS(F$2:F38)</f>
        <v>37</v>
      </c>
      <c r="S38" s="17">
        <f>ROWS(G$2:G38)</f>
        <v>37</v>
      </c>
      <c r="T38" s="17">
        <f>ROWS(H$2:H38)</f>
        <v>37</v>
      </c>
      <c r="U38" s="17">
        <f>ROWS(I$2:I38)</f>
        <v>37</v>
      </c>
      <c r="V38" s="17">
        <f>ROWS(J$2:J38)</f>
        <v>37</v>
      </c>
      <c r="W38" s="17">
        <f>ROWS(K$2:K38)</f>
        <v>37</v>
      </c>
      <c r="X38" s="17">
        <f>ROWS(L$2:L38)</f>
        <v>37</v>
      </c>
      <c r="Y38" s="17">
        <f>ROWS(M$2:M38)</f>
        <v>37</v>
      </c>
      <c r="Z38" s="17">
        <f>ROWS(N$2:N38)</f>
        <v>37</v>
      </c>
      <c r="AA38" s="14" t="str">
        <f>IF(D38=Output!$C$7,P38,"")</f>
        <v/>
      </c>
      <c r="AB38" s="14" t="str">
        <f>IF(E38=Output!$C$9,Q38,"")</f>
        <v/>
      </c>
      <c r="AC38" s="14" t="str">
        <f>IF(F38=Output!$C$10,R38,"")</f>
        <v/>
      </c>
      <c r="AD38" s="14" t="str">
        <f>IF(G38=Output!$C$11,S38,"")</f>
        <v/>
      </c>
      <c r="AE38" s="14" t="str">
        <f>IF(H38=Output!$C$12,T38,"")</f>
        <v/>
      </c>
      <c r="AF38" s="14" t="str">
        <f>IF(Output!$C$13="","",IF(I38&gt;=Output!$C$13,U38,""))</f>
        <v/>
      </c>
      <c r="AG38" s="14" t="str">
        <f>IF(J38&lt;=Output!$C$14,V38,"")</f>
        <v/>
      </c>
      <c r="AH38" s="14" t="str">
        <f>IF(K38=Output!$C$15,W38,"")</f>
        <v/>
      </c>
      <c r="AI38" s="14" t="str">
        <f>IF(L38=Output!$C$8,X38,"")</f>
        <v/>
      </c>
      <c r="AJ38" s="14" t="str">
        <f>IF(M38=Output!$C$16,Y38,"")</f>
        <v/>
      </c>
      <c r="AK38" s="14" t="str">
        <f>IF(N38=Output!$C$17,Z38,"")</f>
        <v/>
      </c>
      <c r="AL38" s="20">
        <f>IF(Output!$C$7="",0,1)</f>
        <v>0</v>
      </c>
      <c r="AM38" s="20">
        <f>IF(Output!$C$9="",0,1)</f>
        <v>0</v>
      </c>
      <c r="AN38" s="20">
        <f>IF(Output!$C$10="",0,1)</f>
        <v>0</v>
      </c>
      <c r="AO38" s="20">
        <f>IF(Output!$C$11="",0,1)</f>
        <v>0</v>
      </c>
      <c r="AP38" s="20">
        <f>IF(Output!$C$12="",0,1)</f>
        <v>0</v>
      </c>
      <c r="AQ38" s="20">
        <f>IF(Output!$C$13="",0,1)</f>
        <v>0</v>
      </c>
      <c r="AR38" s="20">
        <f>IF(Output!$C$14="",0,1)</f>
        <v>0</v>
      </c>
      <c r="AS38" s="20">
        <f>IF(Output!$C$15="",0,1)</f>
        <v>0</v>
      </c>
      <c r="AT38" s="20">
        <f>IF(Output!$C$8="",0,1)</f>
        <v>0</v>
      </c>
      <c r="AU38" s="20">
        <f>IF(Output!$C$16="",0,1)</f>
        <v>0</v>
      </c>
      <c r="AV38" s="20">
        <f>IF(Output!$C$17="",0,1)</f>
        <v>0</v>
      </c>
      <c r="AW38" s="14">
        <f t="shared" si="3"/>
        <v>0</v>
      </c>
      <c r="AX38" s="14">
        <f t="shared" si="4"/>
        <v>0</v>
      </c>
      <c r="AY38" s="11" t="str">
        <f t="shared" si="30"/>
        <v/>
      </c>
      <c r="AZ38" s="11" t="str">
        <f t="shared" si="31"/>
        <v/>
      </c>
      <c r="BA38" s="11" t="str">
        <f t="shared" si="32"/>
        <v/>
      </c>
      <c r="BB38" s="11" t="str">
        <f t="shared" si="33"/>
        <v/>
      </c>
      <c r="BC38" s="11" t="str">
        <f t="shared" si="34"/>
        <v/>
      </c>
      <c r="BD38" s="11" t="str">
        <f t="shared" si="35"/>
        <v/>
      </c>
      <c r="BE38" s="11" t="str">
        <f t="shared" si="36"/>
        <v/>
      </c>
      <c r="BF38" s="11" t="str">
        <f t="shared" si="37"/>
        <v/>
      </c>
      <c r="BG38" s="11" t="str">
        <f t="shared" si="38"/>
        <v/>
      </c>
      <c r="BH38" s="11" t="str">
        <f t="shared" si="28"/>
        <v/>
      </c>
      <c r="BI38" s="11" t="str">
        <f t="shared" si="29"/>
        <v/>
      </c>
      <c r="BJ38" s="12" t="str">
        <f t="shared" si="40"/>
        <v/>
      </c>
      <c r="BK38" s="12" t="str">
        <f t="shared" si="41"/>
        <v/>
      </c>
      <c r="BL38" s="12" t="str">
        <f t="shared" si="42"/>
        <v/>
      </c>
      <c r="BM38" s="12" t="str">
        <f t="shared" si="43"/>
        <v/>
      </c>
      <c r="BN38" s="12" t="str">
        <f t="shared" si="44"/>
        <v/>
      </c>
      <c r="BO38" s="12" t="str">
        <f t="shared" si="45"/>
        <v/>
      </c>
      <c r="BP38" s="12" t="str">
        <f t="shared" si="46"/>
        <v/>
      </c>
      <c r="BQ38" s="12" t="str">
        <f t="shared" si="47"/>
        <v/>
      </c>
      <c r="BR38" s="12" t="str">
        <f t="shared" si="39"/>
        <v/>
      </c>
      <c r="BS38" s="12" t="str">
        <f t="shared" si="22"/>
        <v/>
      </c>
      <c r="BT38" s="12" t="str">
        <f t="shared" si="23"/>
        <v/>
      </c>
      <c r="BU38" s="17" t="str">
        <f t="shared" si="24"/>
        <v/>
      </c>
      <c r="BV38" s="54" t="str">
        <f t="shared" si="48"/>
        <v/>
      </c>
      <c r="BW38" s="54" t="str">
        <f t="shared" si="26"/>
        <v/>
      </c>
    </row>
    <row r="39" spans="1:75" ht="15.5" x14ac:dyDescent="0.35">
      <c r="A39" s="42" t="str">
        <f>IF(Input!B42="","",Input!B42)</f>
        <v>Kang et al. (2017)</v>
      </c>
      <c r="B39" s="59">
        <f>Input!E42</f>
        <v>9.9649617271557744E-4</v>
      </c>
      <c r="C39" s="59">
        <f>Input!F42</f>
        <v>1.4610663188787676E-3</v>
      </c>
      <c r="D39" s="44">
        <f>Input!G42</f>
        <v>3</v>
      </c>
      <c r="E39" s="44">
        <f>Input!H42</f>
        <v>1</v>
      </c>
      <c r="F39" s="44">
        <f>Input!I42</f>
        <v>1</v>
      </c>
      <c r="G39" s="44">
        <f>Input!J42</f>
        <v>1</v>
      </c>
      <c r="H39" s="44">
        <f>Input!K42</f>
        <v>3</v>
      </c>
      <c r="I39" s="60">
        <f>_xlfn.NUMBERVALUE(LEFT(Input!L42,4))</f>
        <v>2000</v>
      </c>
      <c r="J39" s="44">
        <f>_xlfn.NUMBERVALUE(LEFT(Input!M42,4))</f>
        <v>2013</v>
      </c>
      <c r="K39" s="44">
        <f>Input!N42</f>
        <v>1</v>
      </c>
      <c r="L39" s="44">
        <f>Input!O42</f>
        <v>1</v>
      </c>
      <c r="M39" s="44">
        <f>Input!P42</f>
        <v>1</v>
      </c>
      <c r="N39" s="44">
        <f>Input!Q42</f>
        <v>2</v>
      </c>
      <c r="O39" s="44" t="str">
        <f>Input!R42</f>
        <v>Effects for European and more open countries</v>
      </c>
      <c r="P39" s="17">
        <f>ROWS($D$2:D39)</f>
        <v>38</v>
      </c>
      <c r="Q39" s="17">
        <f>ROWS(E$2:E39)</f>
        <v>38</v>
      </c>
      <c r="R39" s="17">
        <f>ROWS(F$2:F39)</f>
        <v>38</v>
      </c>
      <c r="S39" s="17">
        <f>ROWS(G$2:G39)</f>
        <v>38</v>
      </c>
      <c r="T39" s="17">
        <f>ROWS(H$2:H39)</f>
        <v>38</v>
      </c>
      <c r="U39" s="17">
        <f>ROWS(I$2:I39)</f>
        <v>38</v>
      </c>
      <c r="V39" s="17">
        <f>ROWS(J$2:J39)</f>
        <v>38</v>
      </c>
      <c r="W39" s="17">
        <f>ROWS(K$2:K39)</f>
        <v>38</v>
      </c>
      <c r="X39" s="17">
        <f>ROWS(L$2:L39)</f>
        <v>38</v>
      </c>
      <c r="Y39" s="17">
        <f>ROWS(M$2:M39)</f>
        <v>38</v>
      </c>
      <c r="Z39" s="17">
        <f>ROWS(N$2:N39)</f>
        <v>38</v>
      </c>
      <c r="AA39" s="14" t="str">
        <f>IF(D39=Output!$C$7,P39,"")</f>
        <v/>
      </c>
      <c r="AB39" s="14" t="str">
        <f>IF(E39=Output!$C$9,Q39,"")</f>
        <v/>
      </c>
      <c r="AC39" s="14" t="str">
        <f>IF(F39=Output!$C$10,R39,"")</f>
        <v/>
      </c>
      <c r="AD39" s="14" t="str">
        <f>IF(G39=Output!$C$11,S39,"")</f>
        <v/>
      </c>
      <c r="AE39" s="14" t="str">
        <f>IF(H39=Output!$C$12,T39,"")</f>
        <v/>
      </c>
      <c r="AF39" s="14" t="str">
        <f>IF(Output!$C$13="","",IF(I39&gt;=Output!$C$13,U39,""))</f>
        <v/>
      </c>
      <c r="AG39" s="14" t="str">
        <f>IF(J39&lt;=Output!$C$14,V39,"")</f>
        <v/>
      </c>
      <c r="AH39" s="14" t="str">
        <f>IF(K39=Output!$C$15,W39,"")</f>
        <v/>
      </c>
      <c r="AI39" s="14" t="str">
        <f>IF(L39=Output!$C$8,X39,"")</f>
        <v/>
      </c>
      <c r="AJ39" s="14" t="str">
        <f>IF(M39=Output!$C$16,Y39,"")</f>
        <v/>
      </c>
      <c r="AK39" s="14" t="str">
        <f>IF(N39=Output!$C$17,Z39,"")</f>
        <v/>
      </c>
      <c r="AL39" s="20">
        <f>IF(Output!$C$7="",0,1)</f>
        <v>0</v>
      </c>
      <c r="AM39" s="20">
        <f>IF(Output!$C$9="",0,1)</f>
        <v>0</v>
      </c>
      <c r="AN39" s="20">
        <f>IF(Output!$C$10="",0,1)</f>
        <v>0</v>
      </c>
      <c r="AO39" s="20">
        <f>IF(Output!$C$11="",0,1)</f>
        <v>0</v>
      </c>
      <c r="AP39" s="20">
        <f>IF(Output!$C$12="",0,1)</f>
        <v>0</v>
      </c>
      <c r="AQ39" s="20">
        <f>IF(Output!$C$13="",0,1)</f>
        <v>0</v>
      </c>
      <c r="AR39" s="20">
        <f>IF(Output!$C$14="",0,1)</f>
        <v>0</v>
      </c>
      <c r="AS39" s="20">
        <f>IF(Output!$C$15="",0,1)</f>
        <v>0</v>
      </c>
      <c r="AT39" s="20">
        <f>IF(Output!$C$8="",0,1)</f>
        <v>0</v>
      </c>
      <c r="AU39" s="20">
        <f>IF(Output!$C$16="",0,1)</f>
        <v>0</v>
      </c>
      <c r="AV39" s="20">
        <f>IF(Output!$C$17="",0,1)</f>
        <v>0</v>
      </c>
      <c r="AW39" s="14">
        <f t="shared" si="3"/>
        <v>0</v>
      </c>
      <c r="AX39" s="14">
        <f t="shared" si="4"/>
        <v>0</v>
      </c>
      <c r="AY39" s="11" t="str">
        <f t="shared" si="30"/>
        <v/>
      </c>
      <c r="AZ39" s="11" t="str">
        <f t="shared" si="31"/>
        <v/>
      </c>
      <c r="BA39" s="11" t="str">
        <f t="shared" si="32"/>
        <v/>
      </c>
      <c r="BB39" s="11" t="str">
        <f t="shared" si="33"/>
        <v/>
      </c>
      <c r="BC39" s="11" t="str">
        <f t="shared" si="34"/>
        <v/>
      </c>
      <c r="BD39" s="11" t="str">
        <f t="shared" si="35"/>
        <v/>
      </c>
      <c r="BE39" s="11" t="str">
        <f t="shared" si="36"/>
        <v/>
      </c>
      <c r="BF39" s="11" t="str">
        <f t="shared" si="37"/>
        <v/>
      </c>
      <c r="BG39" s="11" t="str">
        <f t="shared" si="38"/>
        <v/>
      </c>
      <c r="BH39" s="11" t="str">
        <f t="shared" si="28"/>
        <v/>
      </c>
      <c r="BI39" s="11" t="str">
        <f t="shared" si="29"/>
        <v/>
      </c>
      <c r="BJ39" s="12" t="str">
        <f t="shared" si="40"/>
        <v/>
      </c>
      <c r="BK39" s="12" t="str">
        <f t="shared" si="41"/>
        <v/>
      </c>
      <c r="BL39" s="12" t="str">
        <f t="shared" si="42"/>
        <v/>
      </c>
      <c r="BM39" s="12" t="str">
        <f t="shared" si="43"/>
        <v/>
      </c>
      <c r="BN39" s="12" t="str">
        <f t="shared" si="44"/>
        <v/>
      </c>
      <c r="BO39" s="12" t="str">
        <f t="shared" si="45"/>
        <v/>
      </c>
      <c r="BP39" s="12" t="str">
        <f t="shared" si="46"/>
        <v/>
      </c>
      <c r="BQ39" s="12" t="str">
        <f t="shared" si="47"/>
        <v/>
      </c>
      <c r="BR39" s="12" t="str">
        <f t="shared" si="39"/>
        <v/>
      </c>
      <c r="BS39" s="12" t="str">
        <f t="shared" si="22"/>
        <v/>
      </c>
      <c r="BT39" s="12" t="str">
        <f t="shared" si="23"/>
        <v/>
      </c>
      <c r="BU39" s="17" t="str">
        <f t="shared" si="24"/>
        <v/>
      </c>
      <c r="BV39" s="54" t="str">
        <f t="shared" si="48"/>
        <v/>
      </c>
      <c r="BW39" s="54" t="str">
        <f t="shared" si="26"/>
        <v/>
      </c>
    </row>
    <row r="40" spans="1:75" ht="15.5" x14ac:dyDescent="0.35">
      <c r="A40" s="42" t="str">
        <f>IF(Input!B43="","",Input!B43)</f>
        <v>Kang et al. (2017)</v>
      </c>
      <c r="B40" s="59">
        <f>Input!E43</f>
        <v>4.6110627683049188E-4</v>
      </c>
      <c r="C40" s="59">
        <f>Input!F43</f>
        <v>8.2934371547338515E-4</v>
      </c>
      <c r="D40" s="44">
        <f>Input!G43</f>
        <v>2</v>
      </c>
      <c r="E40" s="44">
        <f>Input!H43</f>
        <v>2</v>
      </c>
      <c r="F40" s="44">
        <f>Input!I43</f>
        <v>1</v>
      </c>
      <c r="G40" s="44">
        <f>Input!J43</f>
        <v>1</v>
      </c>
      <c r="H40" s="44">
        <f>Input!K43</f>
        <v>3</v>
      </c>
      <c r="I40" s="60">
        <f>_xlfn.NUMBERVALUE(LEFT(Input!L43,4))</f>
        <v>2000</v>
      </c>
      <c r="J40" s="44">
        <f>_xlfn.NUMBERVALUE(LEFT(Input!M43,4))</f>
        <v>2013</v>
      </c>
      <c r="K40" s="44">
        <f>Input!N43</f>
        <v>1</v>
      </c>
      <c r="L40" s="44">
        <f>Input!O43</f>
        <v>1</v>
      </c>
      <c r="M40" s="44">
        <f>Input!P43</f>
        <v>1</v>
      </c>
      <c r="N40" s="44">
        <f>Input!Q43</f>
        <v>2</v>
      </c>
      <c r="O40" s="44" t="str">
        <f>Input!R43</f>
        <v>Effects for European and more open countries</v>
      </c>
      <c r="P40" s="17">
        <f>ROWS($D$2:D40)</f>
        <v>39</v>
      </c>
      <c r="Q40" s="17">
        <f>ROWS(E$2:E40)</f>
        <v>39</v>
      </c>
      <c r="R40" s="17">
        <f>ROWS(F$2:F40)</f>
        <v>39</v>
      </c>
      <c r="S40" s="17">
        <f>ROWS(G$2:G40)</f>
        <v>39</v>
      </c>
      <c r="T40" s="17">
        <f>ROWS(H$2:H40)</f>
        <v>39</v>
      </c>
      <c r="U40" s="17">
        <f>ROWS(I$2:I40)</f>
        <v>39</v>
      </c>
      <c r="V40" s="17">
        <f>ROWS(J$2:J40)</f>
        <v>39</v>
      </c>
      <c r="W40" s="17">
        <f>ROWS(K$2:K40)</f>
        <v>39</v>
      </c>
      <c r="X40" s="17">
        <f>ROWS(L$2:L40)</f>
        <v>39</v>
      </c>
      <c r="Y40" s="17">
        <f>ROWS(M$2:M40)</f>
        <v>39</v>
      </c>
      <c r="Z40" s="17">
        <f>ROWS(N$2:N40)</f>
        <v>39</v>
      </c>
      <c r="AA40" s="14" t="str">
        <f>IF(D40=Output!$C$7,P40,"")</f>
        <v/>
      </c>
      <c r="AB40" s="14" t="str">
        <f>IF(E40=Output!$C$9,Q40,"")</f>
        <v/>
      </c>
      <c r="AC40" s="14" t="str">
        <f>IF(F40=Output!$C$10,R40,"")</f>
        <v/>
      </c>
      <c r="AD40" s="14" t="str">
        <f>IF(G40=Output!$C$11,S40,"")</f>
        <v/>
      </c>
      <c r="AE40" s="14" t="str">
        <f>IF(H40=Output!$C$12,T40,"")</f>
        <v/>
      </c>
      <c r="AF40" s="14" t="str">
        <f>IF(Output!$C$13="","",IF(I40&gt;=Output!$C$13,U40,""))</f>
        <v/>
      </c>
      <c r="AG40" s="14" t="str">
        <f>IF(J40&lt;=Output!$C$14,V40,"")</f>
        <v/>
      </c>
      <c r="AH40" s="14" t="str">
        <f>IF(K40=Output!$C$15,W40,"")</f>
        <v/>
      </c>
      <c r="AI40" s="14" t="str">
        <f>IF(L40=Output!$C$8,X40,"")</f>
        <v/>
      </c>
      <c r="AJ40" s="14" t="str">
        <f>IF(M40=Output!$C$16,Y40,"")</f>
        <v/>
      </c>
      <c r="AK40" s="14" t="str">
        <f>IF(N40=Output!$C$17,Z40,"")</f>
        <v/>
      </c>
      <c r="AL40" s="20">
        <f>IF(Output!$C$7="",0,1)</f>
        <v>0</v>
      </c>
      <c r="AM40" s="20">
        <f>IF(Output!$C$9="",0,1)</f>
        <v>0</v>
      </c>
      <c r="AN40" s="20">
        <f>IF(Output!$C$10="",0,1)</f>
        <v>0</v>
      </c>
      <c r="AO40" s="20">
        <f>IF(Output!$C$11="",0,1)</f>
        <v>0</v>
      </c>
      <c r="AP40" s="20">
        <f>IF(Output!$C$12="",0,1)</f>
        <v>0</v>
      </c>
      <c r="AQ40" s="20">
        <f>IF(Output!$C$13="",0,1)</f>
        <v>0</v>
      </c>
      <c r="AR40" s="20">
        <f>IF(Output!$C$14="",0,1)</f>
        <v>0</v>
      </c>
      <c r="AS40" s="20">
        <f>IF(Output!$C$15="",0,1)</f>
        <v>0</v>
      </c>
      <c r="AT40" s="20">
        <f>IF(Output!$C$8="",0,1)</f>
        <v>0</v>
      </c>
      <c r="AU40" s="20">
        <f>IF(Output!$C$16="",0,1)</f>
        <v>0</v>
      </c>
      <c r="AV40" s="20">
        <f>IF(Output!$C$17="",0,1)</f>
        <v>0</v>
      </c>
      <c r="AW40" s="14">
        <f t="shared" si="3"/>
        <v>0</v>
      </c>
      <c r="AX40" s="14">
        <f t="shared" si="4"/>
        <v>0</v>
      </c>
      <c r="AY40" s="11" t="str">
        <f t="shared" si="30"/>
        <v/>
      </c>
      <c r="AZ40" s="11" t="str">
        <f t="shared" si="31"/>
        <v/>
      </c>
      <c r="BA40" s="11" t="str">
        <f t="shared" si="32"/>
        <v/>
      </c>
      <c r="BB40" s="11" t="str">
        <f t="shared" si="33"/>
        <v/>
      </c>
      <c r="BC40" s="11" t="str">
        <f t="shared" si="34"/>
        <v/>
      </c>
      <c r="BD40" s="11" t="str">
        <f t="shared" si="35"/>
        <v/>
      </c>
      <c r="BE40" s="11" t="str">
        <f t="shared" si="36"/>
        <v/>
      </c>
      <c r="BF40" s="11" t="str">
        <f t="shared" si="37"/>
        <v/>
      </c>
      <c r="BG40" s="11" t="str">
        <f t="shared" si="38"/>
        <v/>
      </c>
      <c r="BH40" s="11" t="str">
        <f t="shared" si="28"/>
        <v/>
      </c>
      <c r="BI40" s="11" t="str">
        <f t="shared" si="29"/>
        <v/>
      </c>
      <c r="BJ40" s="12" t="str">
        <f t="shared" si="40"/>
        <v/>
      </c>
      <c r="BK40" s="12" t="str">
        <f t="shared" si="41"/>
        <v/>
      </c>
      <c r="BL40" s="12" t="str">
        <f t="shared" si="42"/>
        <v/>
      </c>
      <c r="BM40" s="12" t="str">
        <f t="shared" si="43"/>
        <v/>
      </c>
      <c r="BN40" s="12" t="str">
        <f t="shared" si="44"/>
        <v/>
      </c>
      <c r="BO40" s="12" t="str">
        <f t="shared" si="45"/>
        <v/>
      </c>
      <c r="BP40" s="12" t="str">
        <f t="shared" si="46"/>
        <v/>
      </c>
      <c r="BQ40" s="12" t="str">
        <f t="shared" si="47"/>
        <v/>
      </c>
      <c r="BR40" s="12" t="str">
        <f t="shared" si="39"/>
        <v/>
      </c>
      <c r="BS40" s="12" t="str">
        <f t="shared" si="22"/>
        <v/>
      </c>
      <c r="BT40" s="12" t="str">
        <f t="shared" si="23"/>
        <v/>
      </c>
      <c r="BU40" s="17" t="str">
        <f t="shared" si="24"/>
        <v/>
      </c>
      <c r="BV40" s="54" t="str">
        <f t="shared" si="48"/>
        <v/>
      </c>
      <c r="BW40" s="54" t="str">
        <f t="shared" si="26"/>
        <v/>
      </c>
    </row>
    <row r="41" spans="1:75" ht="15.5" x14ac:dyDescent="0.35">
      <c r="A41" s="42" t="str">
        <f>IF(Input!B44="","",Input!B44)</f>
        <v>Kang et al. (2017)</v>
      </c>
      <c r="B41" s="59">
        <f>Input!E44</f>
        <v>1.4109945173681471E-3</v>
      </c>
      <c r="C41" s="59">
        <f>Input!F44</f>
        <v>1.4109945173681471E-3</v>
      </c>
      <c r="D41" s="44">
        <f>Input!G44</f>
        <v>3</v>
      </c>
      <c r="E41" s="44">
        <f>Input!H44</f>
        <v>2</v>
      </c>
      <c r="F41" s="44">
        <f>Input!I44</f>
        <v>1</v>
      </c>
      <c r="G41" s="44">
        <f>Input!J44</f>
        <v>1</v>
      </c>
      <c r="H41" s="44">
        <f>Input!K44</f>
        <v>1</v>
      </c>
      <c r="I41" s="60">
        <f>_xlfn.NUMBERVALUE(LEFT(Input!L44,4))</f>
        <v>2000</v>
      </c>
      <c r="J41" s="44">
        <f>_xlfn.NUMBERVALUE(LEFT(Input!M44,4))</f>
        <v>2013</v>
      </c>
      <c r="K41" s="44">
        <f>Input!N44</f>
        <v>1</v>
      </c>
      <c r="L41" s="44">
        <f>Input!O44</f>
        <v>1</v>
      </c>
      <c r="M41" s="44">
        <f>Input!P44</f>
        <v>1</v>
      </c>
      <c r="N41" s="44">
        <f>Input!Q44</f>
        <v>2</v>
      </c>
      <c r="O41" s="44" t="str">
        <f>Input!R44</f>
        <v>Effects for European and more open countries</v>
      </c>
      <c r="P41" s="17">
        <f>ROWS($D$2:D41)</f>
        <v>40</v>
      </c>
      <c r="Q41" s="17">
        <f>ROWS(E$2:E41)</f>
        <v>40</v>
      </c>
      <c r="R41" s="17">
        <f>ROWS(F$2:F41)</f>
        <v>40</v>
      </c>
      <c r="S41" s="17">
        <f>ROWS(G$2:G41)</f>
        <v>40</v>
      </c>
      <c r="T41" s="17">
        <f>ROWS(H$2:H41)</f>
        <v>40</v>
      </c>
      <c r="U41" s="17">
        <f>ROWS(I$2:I41)</f>
        <v>40</v>
      </c>
      <c r="V41" s="17">
        <f>ROWS(J$2:J41)</f>
        <v>40</v>
      </c>
      <c r="W41" s="17">
        <f>ROWS(K$2:K41)</f>
        <v>40</v>
      </c>
      <c r="X41" s="17">
        <f>ROWS(L$2:L41)</f>
        <v>40</v>
      </c>
      <c r="Y41" s="17">
        <f>ROWS(M$2:M41)</f>
        <v>40</v>
      </c>
      <c r="Z41" s="17">
        <f>ROWS(N$2:N41)</f>
        <v>40</v>
      </c>
      <c r="AA41" s="14" t="str">
        <f>IF(D41=Output!$C$7,P41,"")</f>
        <v/>
      </c>
      <c r="AB41" s="14" t="str">
        <f>IF(E41=Output!$C$9,Q41,"")</f>
        <v/>
      </c>
      <c r="AC41" s="14" t="str">
        <f>IF(F41=Output!$C$10,R41,"")</f>
        <v/>
      </c>
      <c r="AD41" s="14" t="str">
        <f>IF(G41=Output!$C$11,S41,"")</f>
        <v/>
      </c>
      <c r="AE41" s="14" t="str">
        <f>IF(H41=Output!$C$12,T41,"")</f>
        <v/>
      </c>
      <c r="AF41" s="14" t="str">
        <f>IF(Output!$C$13="","",IF(I41&gt;=Output!$C$13,U41,""))</f>
        <v/>
      </c>
      <c r="AG41" s="14" t="str">
        <f>IF(J41&lt;=Output!$C$14,V41,"")</f>
        <v/>
      </c>
      <c r="AH41" s="14" t="str">
        <f>IF(K41=Output!$C$15,W41,"")</f>
        <v/>
      </c>
      <c r="AI41" s="14" t="str">
        <f>IF(L41=Output!$C$8,X41,"")</f>
        <v/>
      </c>
      <c r="AJ41" s="14" t="str">
        <f>IF(M41=Output!$C$16,Y41,"")</f>
        <v/>
      </c>
      <c r="AK41" s="14" t="str">
        <f>IF(N41=Output!$C$17,Z41,"")</f>
        <v/>
      </c>
      <c r="AL41" s="20">
        <f>IF(Output!$C$7="",0,1)</f>
        <v>0</v>
      </c>
      <c r="AM41" s="20">
        <f>IF(Output!$C$9="",0,1)</f>
        <v>0</v>
      </c>
      <c r="AN41" s="20">
        <f>IF(Output!$C$10="",0,1)</f>
        <v>0</v>
      </c>
      <c r="AO41" s="20">
        <f>IF(Output!$C$11="",0,1)</f>
        <v>0</v>
      </c>
      <c r="AP41" s="20">
        <f>IF(Output!$C$12="",0,1)</f>
        <v>0</v>
      </c>
      <c r="AQ41" s="20">
        <f>IF(Output!$C$13="",0,1)</f>
        <v>0</v>
      </c>
      <c r="AR41" s="20">
        <f>IF(Output!$C$14="",0,1)</f>
        <v>0</v>
      </c>
      <c r="AS41" s="20">
        <f>IF(Output!$C$15="",0,1)</f>
        <v>0</v>
      </c>
      <c r="AT41" s="20">
        <f>IF(Output!$C$8="",0,1)</f>
        <v>0</v>
      </c>
      <c r="AU41" s="20">
        <f>IF(Output!$C$16="",0,1)</f>
        <v>0</v>
      </c>
      <c r="AV41" s="20">
        <f>IF(Output!$C$17="",0,1)</f>
        <v>0</v>
      </c>
      <c r="AW41" s="14">
        <f t="shared" si="3"/>
        <v>0</v>
      </c>
      <c r="AX41" s="14">
        <f t="shared" si="4"/>
        <v>0</v>
      </c>
      <c r="AY41" s="11" t="str">
        <f t="shared" si="30"/>
        <v/>
      </c>
      <c r="AZ41" s="11" t="str">
        <f t="shared" si="31"/>
        <v/>
      </c>
      <c r="BA41" s="11" t="str">
        <f t="shared" si="32"/>
        <v/>
      </c>
      <c r="BB41" s="11" t="str">
        <f t="shared" si="33"/>
        <v/>
      </c>
      <c r="BC41" s="11" t="str">
        <f t="shared" si="34"/>
        <v/>
      </c>
      <c r="BD41" s="11" t="str">
        <f t="shared" si="35"/>
        <v/>
      </c>
      <c r="BE41" s="11" t="str">
        <f t="shared" si="36"/>
        <v/>
      </c>
      <c r="BF41" s="11" t="str">
        <f t="shared" si="37"/>
        <v/>
      </c>
      <c r="BG41" s="11" t="str">
        <f t="shared" si="38"/>
        <v/>
      </c>
      <c r="BH41" s="11" t="str">
        <f t="shared" si="28"/>
        <v/>
      </c>
      <c r="BI41" s="11" t="str">
        <f t="shared" si="29"/>
        <v/>
      </c>
      <c r="BJ41" s="12" t="str">
        <f t="shared" si="40"/>
        <v/>
      </c>
      <c r="BK41" s="12" t="str">
        <f t="shared" si="41"/>
        <v/>
      </c>
      <c r="BL41" s="12" t="str">
        <f t="shared" si="42"/>
        <v/>
      </c>
      <c r="BM41" s="12" t="str">
        <f t="shared" si="43"/>
        <v/>
      </c>
      <c r="BN41" s="12" t="str">
        <f t="shared" si="44"/>
        <v/>
      </c>
      <c r="BO41" s="12" t="str">
        <f t="shared" si="45"/>
        <v/>
      </c>
      <c r="BP41" s="12" t="str">
        <f t="shared" si="46"/>
        <v/>
      </c>
      <c r="BQ41" s="12" t="str">
        <f t="shared" si="47"/>
        <v/>
      </c>
      <c r="BR41" s="12" t="str">
        <f t="shared" si="39"/>
        <v/>
      </c>
      <c r="BS41" s="12" t="str">
        <f t="shared" si="22"/>
        <v/>
      </c>
      <c r="BT41" s="12" t="str">
        <f t="shared" si="23"/>
        <v/>
      </c>
      <c r="BU41" s="17" t="str">
        <f t="shared" si="24"/>
        <v/>
      </c>
      <c r="BV41" s="54" t="str">
        <f t="shared" si="48"/>
        <v/>
      </c>
      <c r="BW41" s="54" t="str">
        <f t="shared" si="26"/>
        <v/>
      </c>
    </row>
    <row r="42" spans="1:75" ht="15.5" x14ac:dyDescent="0.35">
      <c r="A42" s="42" t="str">
        <f>IF(Input!B45="","",Input!B45)</f>
        <v>Nocciola et al. (2016)</v>
      </c>
      <c r="B42" s="59">
        <f>Input!E45</f>
        <v>1.3794275030678316E-2</v>
      </c>
      <c r="C42" s="59">
        <f>Input!F45</f>
        <v>4.2790194517186686E-2</v>
      </c>
      <c r="D42" s="44">
        <f>Input!G45</f>
        <v>1</v>
      </c>
      <c r="E42" s="44">
        <f>Input!H45</f>
        <v>2</v>
      </c>
      <c r="F42" s="44">
        <f>Input!I45</f>
        <v>2</v>
      </c>
      <c r="G42" s="44">
        <f>Input!J45</f>
        <v>1</v>
      </c>
      <c r="H42" s="44">
        <f>Input!K45</f>
        <v>1</v>
      </c>
      <c r="I42" s="60">
        <f>_xlfn.NUMBERVALUE(LEFT(Input!L45,4))</f>
        <v>2007</v>
      </c>
      <c r="J42" s="44">
        <f>_xlfn.NUMBERVALUE(LEFT(Input!M45,4))</f>
        <v>2014</v>
      </c>
      <c r="K42" s="44">
        <f>Input!N45</f>
        <v>1</v>
      </c>
      <c r="L42" s="44">
        <f>Input!O45</f>
        <v>1</v>
      </c>
      <c r="M42" s="44">
        <f>Input!P45</f>
        <v>1</v>
      </c>
      <c r="N42" s="44">
        <f>Input!Q45</f>
        <v>2</v>
      </c>
      <c r="O42" s="44" t="str">
        <f>Input!R45</f>
        <v>-</v>
      </c>
      <c r="P42" s="17">
        <f>ROWS($D$2:D42)</f>
        <v>41</v>
      </c>
      <c r="Q42" s="17">
        <f>ROWS(E$2:E42)</f>
        <v>41</v>
      </c>
      <c r="R42" s="17">
        <f>ROWS(F$2:F42)</f>
        <v>41</v>
      </c>
      <c r="S42" s="17">
        <f>ROWS(G$2:G42)</f>
        <v>41</v>
      </c>
      <c r="T42" s="17">
        <f>ROWS(H$2:H42)</f>
        <v>41</v>
      </c>
      <c r="U42" s="17">
        <f>ROWS(I$2:I42)</f>
        <v>41</v>
      </c>
      <c r="V42" s="17">
        <f>ROWS(J$2:J42)</f>
        <v>41</v>
      </c>
      <c r="W42" s="17">
        <f>ROWS(K$2:K42)</f>
        <v>41</v>
      </c>
      <c r="X42" s="17">
        <f>ROWS(L$2:L42)</f>
        <v>41</v>
      </c>
      <c r="Y42" s="17">
        <f>ROWS(M$2:M42)</f>
        <v>41</v>
      </c>
      <c r="Z42" s="17">
        <f>ROWS(N$2:N42)</f>
        <v>41</v>
      </c>
      <c r="AA42" s="14" t="str">
        <f>IF(D42=Output!$C$7,P42,"")</f>
        <v/>
      </c>
      <c r="AB42" s="14" t="str">
        <f>IF(E42=Output!$C$9,Q42,"")</f>
        <v/>
      </c>
      <c r="AC42" s="14" t="str">
        <f>IF(F42=Output!$C$10,R42,"")</f>
        <v/>
      </c>
      <c r="AD42" s="14" t="str">
        <f>IF(G42=Output!$C$11,S42,"")</f>
        <v/>
      </c>
      <c r="AE42" s="14" t="str">
        <f>IF(H42=Output!$C$12,T42,"")</f>
        <v/>
      </c>
      <c r="AF42" s="14" t="str">
        <f>IF(Output!$C$13="","",IF(I42&gt;=Output!$C$13,U42,""))</f>
        <v/>
      </c>
      <c r="AG42" s="14" t="str">
        <f>IF(J42&lt;=Output!$C$14,V42,"")</f>
        <v/>
      </c>
      <c r="AH42" s="14" t="str">
        <f>IF(K42=Output!$C$15,W42,"")</f>
        <v/>
      </c>
      <c r="AI42" s="14" t="str">
        <f>IF(L42=Output!$C$8,X42,"")</f>
        <v/>
      </c>
      <c r="AJ42" s="14" t="str">
        <f>IF(M42=Output!$C$16,Y42,"")</f>
        <v/>
      </c>
      <c r="AK42" s="14" t="str">
        <f>IF(N42=Output!$C$17,Z42,"")</f>
        <v/>
      </c>
      <c r="AL42" s="20">
        <f>IF(Output!$C$7="",0,1)</f>
        <v>0</v>
      </c>
      <c r="AM42" s="20">
        <f>IF(Output!$C$9="",0,1)</f>
        <v>0</v>
      </c>
      <c r="AN42" s="20">
        <f>IF(Output!$C$10="",0,1)</f>
        <v>0</v>
      </c>
      <c r="AO42" s="20">
        <f>IF(Output!$C$11="",0,1)</f>
        <v>0</v>
      </c>
      <c r="AP42" s="20">
        <f>IF(Output!$C$12="",0,1)</f>
        <v>0</v>
      </c>
      <c r="AQ42" s="20">
        <f>IF(Output!$C$13="",0,1)</f>
        <v>0</v>
      </c>
      <c r="AR42" s="20">
        <f>IF(Output!$C$14="",0,1)</f>
        <v>0</v>
      </c>
      <c r="AS42" s="20">
        <f>IF(Output!$C$15="",0,1)</f>
        <v>0</v>
      </c>
      <c r="AT42" s="20">
        <f>IF(Output!$C$8="",0,1)</f>
        <v>0</v>
      </c>
      <c r="AU42" s="20">
        <f>IF(Output!$C$16="",0,1)</f>
        <v>0</v>
      </c>
      <c r="AV42" s="20">
        <f>IF(Output!$C$17="",0,1)</f>
        <v>0</v>
      </c>
      <c r="AW42" s="14">
        <f t="shared" si="3"/>
        <v>0</v>
      </c>
      <c r="AX42" s="14">
        <f t="shared" si="4"/>
        <v>0</v>
      </c>
      <c r="AY42" s="11" t="str">
        <f t="shared" si="30"/>
        <v/>
      </c>
      <c r="AZ42" s="11" t="str">
        <f t="shared" si="31"/>
        <v/>
      </c>
      <c r="BA42" s="11" t="str">
        <f t="shared" si="32"/>
        <v/>
      </c>
      <c r="BB42" s="11" t="str">
        <f t="shared" si="33"/>
        <v/>
      </c>
      <c r="BC42" s="11" t="str">
        <f t="shared" si="34"/>
        <v/>
      </c>
      <c r="BD42" s="11" t="str">
        <f t="shared" si="35"/>
        <v/>
      </c>
      <c r="BE42" s="11" t="str">
        <f t="shared" si="36"/>
        <v/>
      </c>
      <c r="BF42" s="11" t="str">
        <f t="shared" si="37"/>
        <v/>
      </c>
      <c r="BG42" s="11" t="str">
        <f t="shared" si="38"/>
        <v/>
      </c>
      <c r="BH42" s="11" t="str">
        <f t="shared" si="28"/>
        <v/>
      </c>
      <c r="BI42" s="11" t="str">
        <f t="shared" si="29"/>
        <v/>
      </c>
      <c r="BJ42" s="12" t="str">
        <f t="shared" si="40"/>
        <v/>
      </c>
      <c r="BK42" s="12" t="str">
        <f t="shared" si="41"/>
        <v/>
      </c>
      <c r="BL42" s="12" t="str">
        <f t="shared" si="42"/>
        <v/>
      </c>
      <c r="BM42" s="12" t="str">
        <f t="shared" si="43"/>
        <v/>
      </c>
      <c r="BN42" s="12" t="str">
        <f t="shared" si="44"/>
        <v/>
      </c>
      <c r="BO42" s="12" t="str">
        <f t="shared" si="45"/>
        <v/>
      </c>
      <c r="BP42" s="12" t="str">
        <f t="shared" si="46"/>
        <v/>
      </c>
      <c r="BQ42" s="12" t="str">
        <f t="shared" si="47"/>
        <v/>
      </c>
      <c r="BR42" s="12" t="str">
        <f t="shared" si="39"/>
        <v/>
      </c>
      <c r="BS42" s="12" t="str">
        <f t="shared" si="22"/>
        <v/>
      </c>
      <c r="BT42" s="12" t="str">
        <f t="shared" si="23"/>
        <v/>
      </c>
      <c r="BU42" s="17" t="str">
        <f t="shared" si="24"/>
        <v/>
      </c>
      <c r="BV42" s="54" t="str">
        <f t="shared" si="48"/>
        <v/>
      </c>
      <c r="BW42" s="54" t="str">
        <f t="shared" si="26"/>
        <v/>
      </c>
    </row>
    <row r="43" spans="1:75" ht="15.5" x14ac:dyDescent="0.35">
      <c r="A43" s="42" t="str">
        <f>IF(Input!B46="","",Input!B46)</f>
        <v>Nocciola et al. (2016)</v>
      </c>
      <c r="B43" s="59">
        <f>Input!E46</f>
        <v>4.2477404379698047E-2</v>
      </c>
      <c r="C43" s="59">
        <f>Input!F46</f>
        <v>6.2048935092815505E-2</v>
      </c>
      <c r="D43" s="44">
        <f>Input!G46</f>
        <v>2</v>
      </c>
      <c r="E43" s="44">
        <f>Input!H46</f>
        <v>2</v>
      </c>
      <c r="F43" s="44">
        <f>Input!I46</f>
        <v>2</v>
      </c>
      <c r="G43" s="44">
        <f>Input!J46</f>
        <v>1</v>
      </c>
      <c r="H43" s="44">
        <f>Input!K46</f>
        <v>1</v>
      </c>
      <c r="I43" s="60">
        <f>_xlfn.NUMBERVALUE(LEFT(Input!L46,4))</f>
        <v>2007</v>
      </c>
      <c r="J43" s="44">
        <f>_xlfn.NUMBERVALUE(LEFT(Input!M46,4))</f>
        <v>2014</v>
      </c>
      <c r="K43" s="44">
        <f>Input!N46</f>
        <v>1</v>
      </c>
      <c r="L43" s="44">
        <f>Input!O46</f>
        <v>1</v>
      </c>
      <c r="M43" s="44">
        <f>Input!P46</f>
        <v>1</v>
      </c>
      <c r="N43" s="44">
        <f>Input!Q46</f>
        <v>2</v>
      </c>
      <c r="O43" s="44" t="str">
        <f>Input!R46</f>
        <v>-</v>
      </c>
      <c r="P43" s="17">
        <f>ROWS($D$2:D43)</f>
        <v>42</v>
      </c>
      <c r="Q43" s="17">
        <f>ROWS(E$2:E43)</f>
        <v>42</v>
      </c>
      <c r="R43" s="17">
        <f>ROWS(F$2:F43)</f>
        <v>42</v>
      </c>
      <c r="S43" s="17">
        <f>ROWS(G$2:G43)</f>
        <v>42</v>
      </c>
      <c r="T43" s="17">
        <f>ROWS(H$2:H43)</f>
        <v>42</v>
      </c>
      <c r="U43" s="17">
        <f>ROWS(I$2:I43)</f>
        <v>42</v>
      </c>
      <c r="V43" s="17">
        <f>ROWS(J$2:J43)</f>
        <v>42</v>
      </c>
      <c r="W43" s="17">
        <f>ROWS(K$2:K43)</f>
        <v>42</v>
      </c>
      <c r="X43" s="17">
        <f>ROWS(L$2:L43)</f>
        <v>42</v>
      </c>
      <c r="Y43" s="17">
        <f>ROWS(M$2:M43)</f>
        <v>42</v>
      </c>
      <c r="Z43" s="17">
        <f>ROWS(N$2:N43)</f>
        <v>42</v>
      </c>
      <c r="AA43" s="14" t="str">
        <f>IF(D43=Output!$C$7,P43,"")</f>
        <v/>
      </c>
      <c r="AB43" s="14" t="str">
        <f>IF(E43=Output!$C$9,Q43,"")</f>
        <v/>
      </c>
      <c r="AC43" s="14" t="str">
        <f>IF(F43=Output!$C$10,R43,"")</f>
        <v/>
      </c>
      <c r="AD43" s="14" t="str">
        <f>IF(G43=Output!$C$11,S43,"")</f>
        <v/>
      </c>
      <c r="AE43" s="14" t="str">
        <f>IF(H43=Output!$C$12,T43,"")</f>
        <v/>
      </c>
      <c r="AF43" s="14" t="str">
        <f>IF(Output!$C$13="","",IF(I43&gt;=Output!$C$13,U43,""))</f>
        <v/>
      </c>
      <c r="AG43" s="14" t="str">
        <f>IF(J43&lt;=Output!$C$14,V43,"")</f>
        <v/>
      </c>
      <c r="AH43" s="14" t="str">
        <f>IF(K43=Output!$C$15,W43,"")</f>
        <v/>
      </c>
      <c r="AI43" s="14" t="str">
        <f>IF(L43=Output!$C$8,X43,"")</f>
        <v/>
      </c>
      <c r="AJ43" s="14" t="str">
        <f>IF(M43=Output!$C$16,Y43,"")</f>
        <v/>
      </c>
      <c r="AK43" s="14" t="str">
        <f>IF(N43=Output!$C$17,Z43,"")</f>
        <v/>
      </c>
      <c r="AL43" s="20">
        <f>IF(Output!$C$7="",0,1)</f>
        <v>0</v>
      </c>
      <c r="AM43" s="20">
        <f>IF(Output!$C$9="",0,1)</f>
        <v>0</v>
      </c>
      <c r="AN43" s="20">
        <f>IF(Output!$C$10="",0,1)</f>
        <v>0</v>
      </c>
      <c r="AO43" s="20">
        <f>IF(Output!$C$11="",0,1)</f>
        <v>0</v>
      </c>
      <c r="AP43" s="20">
        <f>IF(Output!$C$12="",0,1)</f>
        <v>0</v>
      </c>
      <c r="AQ43" s="20">
        <f>IF(Output!$C$13="",0,1)</f>
        <v>0</v>
      </c>
      <c r="AR43" s="20">
        <f>IF(Output!$C$14="",0,1)</f>
        <v>0</v>
      </c>
      <c r="AS43" s="20">
        <f>IF(Output!$C$15="",0,1)</f>
        <v>0</v>
      </c>
      <c r="AT43" s="20">
        <f>IF(Output!$C$8="",0,1)</f>
        <v>0</v>
      </c>
      <c r="AU43" s="20">
        <f>IF(Output!$C$16="",0,1)</f>
        <v>0</v>
      </c>
      <c r="AV43" s="20">
        <f>IF(Output!$C$17="",0,1)</f>
        <v>0</v>
      </c>
      <c r="AW43" s="14">
        <f t="shared" si="3"/>
        <v>0</v>
      </c>
      <c r="AX43" s="14">
        <f t="shared" si="4"/>
        <v>0</v>
      </c>
      <c r="AY43" s="11" t="str">
        <f t="shared" si="30"/>
        <v/>
      </c>
      <c r="AZ43" s="11" t="str">
        <f t="shared" si="31"/>
        <v/>
      </c>
      <c r="BA43" s="11" t="str">
        <f t="shared" si="32"/>
        <v/>
      </c>
      <c r="BB43" s="11" t="str">
        <f t="shared" si="33"/>
        <v/>
      </c>
      <c r="BC43" s="11" t="str">
        <f t="shared" si="34"/>
        <v/>
      </c>
      <c r="BD43" s="11" t="str">
        <f t="shared" si="35"/>
        <v/>
      </c>
      <c r="BE43" s="11" t="str">
        <f t="shared" si="36"/>
        <v/>
      </c>
      <c r="BF43" s="11" t="str">
        <f t="shared" si="37"/>
        <v/>
      </c>
      <c r="BG43" s="11" t="str">
        <f t="shared" si="38"/>
        <v/>
      </c>
      <c r="BH43" s="11" t="str">
        <f t="shared" si="28"/>
        <v/>
      </c>
      <c r="BI43" s="11" t="str">
        <f t="shared" si="29"/>
        <v/>
      </c>
      <c r="BJ43" s="12" t="str">
        <f t="shared" si="40"/>
        <v/>
      </c>
      <c r="BK43" s="12" t="str">
        <f t="shared" si="41"/>
        <v/>
      </c>
      <c r="BL43" s="12" t="str">
        <f t="shared" si="42"/>
        <v/>
      </c>
      <c r="BM43" s="12" t="str">
        <f t="shared" si="43"/>
        <v/>
      </c>
      <c r="BN43" s="12" t="str">
        <f t="shared" si="44"/>
        <v/>
      </c>
      <c r="BO43" s="12" t="str">
        <f t="shared" si="45"/>
        <v/>
      </c>
      <c r="BP43" s="12" t="str">
        <f t="shared" si="46"/>
        <v/>
      </c>
      <c r="BQ43" s="12" t="str">
        <f t="shared" si="47"/>
        <v/>
      </c>
      <c r="BR43" s="12" t="str">
        <f t="shared" si="39"/>
        <v/>
      </c>
      <c r="BS43" s="12" t="str">
        <f t="shared" si="22"/>
        <v/>
      </c>
      <c r="BT43" s="12" t="str">
        <f t="shared" si="23"/>
        <v/>
      </c>
      <c r="BU43" s="17" t="str">
        <f t="shared" si="24"/>
        <v/>
      </c>
      <c r="BV43" s="54" t="str">
        <f t="shared" si="48"/>
        <v/>
      </c>
      <c r="BW43" s="54" t="str">
        <f t="shared" si="26"/>
        <v/>
      </c>
    </row>
    <row r="44" spans="1:75" ht="15.5" x14ac:dyDescent="0.35">
      <c r="A44" s="42" t="str">
        <f>IF(Input!B47="","",Input!B47)</f>
        <v>Ohls et al. (2017)</v>
      </c>
      <c r="B44" s="59">
        <f>Input!E47</f>
        <v>-2.9257117392237353E-3</v>
      </c>
      <c r="C44" s="59">
        <f>Input!F47</f>
        <v>-2.9257117392237353E-3</v>
      </c>
      <c r="D44" s="44">
        <f>Input!G47</f>
        <v>2</v>
      </c>
      <c r="E44" s="44">
        <f>Input!H47</f>
        <v>2</v>
      </c>
      <c r="F44" s="44">
        <f>Input!I47</f>
        <v>2</v>
      </c>
      <c r="G44" s="44">
        <f>Input!J47</f>
        <v>1</v>
      </c>
      <c r="H44" s="44">
        <f>Input!K47</f>
        <v>3</v>
      </c>
      <c r="I44" s="60">
        <f>_xlfn.NUMBERVALUE(LEFT(Input!L47,4))</f>
        <v>2002</v>
      </c>
      <c r="J44" s="44">
        <f>_xlfn.NUMBERVALUE(LEFT(Input!M47,4))</f>
        <v>2013</v>
      </c>
      <c r="K44" s="44">
        <f>Input!N47</f>
        <v>1</v>
      </c>
      <c r="L44" s="44">
        <f>Input!O47</f>
        <v>1</v>
      </c>
      <c r="M44" s="44">
        <f>Input!P47</f>
        <v>1</v>
      </c>
      <c r="N44" s="44">
        <f>Input!Q47</f>
        <v>1</v>
      </c>
      <c r="O44" s="44" t="str">
        <f>Input!R47</f>
        <v>-</v>
      </c>
      <c r="P44" s="17">
        <f>ROWS($D$2:D44)</f>
        <v>43</v>
      </c>
      <c r="Q44" s="17">
        <f>ROWS(E$2:E44)</f>
        <v>43</v>
      </c>
      <c r="R44" s="17">
        <f>ROWS(F$2:F44)</f>
        <v>43</v>
      </c>
      <c r="S44" s="17">
        <f>ROWS(G$2:G44)</f>
        <v>43</v>
      </c>
      <c r="T44" s="17">
        <f>ROWS(H$2:H44)</f>
        <v>43</v>
      </c>
      <c r="U44" s="17">
        <f>ROWS(I$2:I44)</f>
        <v>43</v>
      </c>
      <c r="V44" s="17">
        <f>ROWS(J$2:J44)</f>
        <v>43</v>
      </c>
      <c r="W44" s="17">
        <f>ROWS(K$2:K44)</f>
        <v>43</v>
      </c>
      <c r="X44" s="17">
        <f>ROWS(L$2:L44)</f>
        <v>43</v>
      </c>
      <c r="Y44" s="17">
        <f>ROWS(M$2:M44)</f>
        <v>43</v>
      </c>
      <c r="Z44" s="17">
        <f>ROWS(N$2:N44)</f>
        <v>43</v>
      </c>
      <c r="AA44" s="14" t="str">
        <f>IF(D44=Output!$C$7,P44,"")</f>
        <v/>
      </c>
      <c r="AB44" s="14" t="str">
        <f>IF(E44=Output!$C$9,Q44,"")</f>
        <v/>
      </c>
      <c r="AC44" s="14" t="str">
        <f>IF(F44=Output!$C$10,R44,"")</f>
        <v/>
      </c>
      <c r="AD44" s="14" t="str">
        <f>IF(G44=Output!$C$11,S44,"")</f>
        <v/>
      </c>
      <c r="AE44" s="14" t="str">
        <f>IF(H44=Output!$C$12,T44,"")</f>
        <v/>
      </c>
      <c r="AF44" s="14" t="str">
        <f>IF(Output!$C$13="","",IF(I44&gt;=Output!$C$13,U44,""))</f>
        <v/>
      </c>
      <c r="AG44" s="14" t="str">
        <f>IF(J44&lt;=Output!$C$14,V44,"")</f>
        <v/>
      </c>
      <c r="AH44" s="14" t="str">
        <f>IF(K44=Output!$C$15,W44,"")</f>
        <v/>
      </c>
      <c r="AI44" s="14" t="str">
        <f>IF(L44=Output!$C$8,X44,"")</f>
        <v/>
      </c>
      <c r="AJ44" s="14" t="str">
        <f>IF(M44=Output!$C$16,Y44,"")</f>
        <v/>
      </c>
      <c r="AK44" s="14" t="str">
        <f>IF(N44=Output!$C$17,Z44,"")</f>
        <v/>
      </c>
      <c r="AL44" s="20">
        <f>IF(Output!$C$7="",0,1)</f>
        <v>0</v>
      </c>
      <c r="AM44" s="20">
        <f>IF(Output!$C$9="",0,1)</f>
        <v>0</v>
      </c>
      <c r="AN44" s="20">
        <f>IF(Output!$C$10="",0,1)</f>
        <v>0</v>
      </c>
      <c r="AO44" s="20">
        <f>IF(Output!$C$11="",0,1)</f>
        <v>0</v>
      </c>
      <c r="AP44" s="20">
        <f>IF(Output!$C$12="",0,1)</f>
        <v>0</v>
      </c>
      <c r="AQ44" s="20">
        <f>IF(Output!$C$13="",0,1)</f>
        <v>0</v>
      </c>
      <c r="AR44" s="20">
        <f>IF(Output!$C$14="",0,1)</f>
        <v>0</v>
      </c>
      <c r="AS44" s="20">
        <f>IF(Output!$C$15="",0,1)</f>
        <v>0</v>
      </c>
      <c r="AT44" s="20">
        <f>IF(Output!$C$8="",0,1)</f>
        <v>0</v>
      </c>
      <c r="AU44" s="20">
        <f>IF(Output!$C$16="",0,1)</f>
        <v>0</v>
      </c>
      <c r="AV44" s="20">
        <f>IF(Output!$C$17="",0,1)</f>
        <v>0</v>
      </c>
      <c r="AW44" s="14">
        <f t="shared" si="3"/>
        <v>0</v>
      </c>
      <c r="AX44" s="14">
        <f t="shared" si="4"/>
        <v>0</v>
      </c>
      <c r="AY44" s="11" t="str">
        <f t="shared" si="30"/>
        <v/>
      </c>
      <c r="AZ44" s="11" t="str">
        <f t="shared" si="31"/>
        <v/>
      </c>
      <c r="BA44" s="11" t="str">
        <f t="shared" si="32"/>
        <v/>
      </c>
      <c r="BB44" s="11" t="str">
        <f t="shared" si="33"/>
        <v/>
      </c>
      <c r="BC44" s="11" t="str">
        <f t="shared" si="34"/>
        <v/>
      </c>
      <c r="BD44" s="11" t="str">
        <f t="shared" si="35"/>
        <v/>
      </c>
      <c r="BE44" s="11" t="str">
        <f t="shared" si="36"/>
        <v/>
      </c>
      <c r="BF44" s="11" t="str">
        <f t="shared" si="37"/>
        <v/>
      </c>
      <c r="BG44" s="11" t="str">
        <f t="shared" si="38"/>
        <v/>
      </c>
      <c r="BH44" s="11" t="str">
        <f t="shared" si="28"/>
        <v/>
      </c>
      <c r="BI44" s="11" t="str">
        <f t="shared" si="29"/>
        <v/>
      </c>
      <c r="BJ44" s="12" t="str">
        <f t="shared" si="40"/>
        <v/>
      </c>
      <c r="BK44" s="12" t="str">
        <f t="shared" si="41"/>
        <v/>
      </c>
      <c r="BL44" s="12" t="str">
        <f t="shared" si="42"/>
        <v/>
      </c>
      <c r="BM44" s="12" t="str">
        <f t="shared" si="43"/>
        <v/>
      </c>
      <c r="BN44" s="12" t="str">
        <f t="shared" si="44"/>
        <v/>
      </c>
      <c r="BO44" s="12" t="str">
        <f t="shared" si="45"/>
        <v/>
      </c>
      <c r="BP44" s="12" t="str">
        <f t="shared" si="46"/>
        <v/>
      </c>
      <c r="BQ44" s="12" t="str">
        <f t="shared" si="47"/>
        <v/>
      </c>
      <c r="BR44" s="12" t="str">
        <f t="shared" si="39"/>
        <v/>
      </c>
      <c r="BS44" s="12" t="str">
        <f t="shared" si="22"/>
        <v/>
      </c>
      <c r="BT44" s="12" t="str">
        <f t="shared" si="23"/>
        <v/>
      </c>
      <c r="BU44" s="17" t="str">
        <f t="shared" si="24"/>
        <v/>
      </c>
      <c r="BV44" s="54" t="str">
        <f t="shared" si="48"/>
        <v/>
      </c>
      <c r="BW44" s="54" t="str">
        <f t="shared" si="26"/>
        <v/>
      </c>
    </row>
    <row r="45" spans="1:75" ht="15.5" x14ac:dyDescent="0.35">
      <c r="A45" s="42" t="str">
        <f>IF(Input!B48="","",Input!B48)</f>
        <v>Park et al. (2016)</v>
      </c>
      <c r="B45" s="59">
        <f>Input!E48</f>
        <v>-1.2791811494134997E-3</v>
      </c>
      <c r="C45" s="59">
        <f>Input!F48</f>
        <v>-1.2791811494134997E-3</v>
      </c>
      <c r="D45" s="44">
        <f>Input!G48</f>
        <v>1</v>
      </c>
      <c r="E45" s="44">
        <f>Input!H48</f>
        <v>2</v>
      </c>
      <c r="F45" s="44">
        <f>Input!I48</f>
        <v>2</v>
      </c>
      <c r="G45" s="44">
        <f>Input!J48</f>
        <v>1</v>
      </c>
      <c r="H45" s="44">
        <f>Input!K48</f>
        <v>3</v>
      </c>
      <c r="I45" s="60">
        <f>_xlfn.NUMBERVALUE(LEFT(Input!L48,4))</f>
        <v>2000</v>
      </c>
      <c r="J45" s="44">
        <f>_xlfn.NUMBERVALUE(LEFT(Input!M48,4))</f>
        <v>2013</v>
      </c>
      <c r="K45" s="44">
        <f>Input!N48</f>
        <v>1</v>
      </c>
      <c r="L45" s="44">
        <f>Input!O48</f>
        <v>1</v>
      </c>
      <c r="M45" s="44">
        <f>Input!P48</f>
        <v>1</v>
      </c>
      <c r="N45" s="44">
        <f>Input!Q48</f>
        <v>1</v>
      </c>
      <c r="O45" s="44" t="str">
        <f>Input!R48</f>
        <v>-</v>
      </c>
      <c r="P45" s="17">
        <f>ROWS($D$2:D45)</f>
        <v>44</v>
      </c>
      <c r="Q45" s="17">
        <f>ROWS(E$2:E45)</f>
        <v>44</v>
      </c>
      <c r="R45" s="17">
        <f>ROWS(F$2:F45)</f>
        <v>44</v>
      </c>
      <c r="S45" s="17">
        <f>ROWS(G$2:G45)</f>
        <v>44</v>
      </c>
      <c r="T45" s="17">
        <f>ROWS(H$2:H45)</f>
        <v>44</v>
      </c>
      <c r="U45" s="17">
        <f>ROWS(I$2:I45)</f>
        <v>44</v>
      </c>
      <c r="V45" s="17">
        <f>ROWS(J$2:J45)</f>
        <v>44</v>
      </c>
      <c r="W45" s="17">
        <f>ROWS(K$2:K45)</f>
        <v>44</v>
      </c>
      <c r="X45" s="17">
        <f>ROWS(L$2:L45)</f>
        <v>44</v>
      </c>
      <c r="Y45" s="17">
        <f>ROWS(M$2:M45)</f>
        <v>44</v>
      </c>
      <c r="Z45" s="17">
        <f>ROWS(N$2:N45)</f>
        <v>44</v>
      </c>
      <c r="AA45" s="14" t="str">
        <f>IF(D45=Output!$C$7,P45,"")</f>
        <v/>
      </c>
      <c r="AB45" s="14" t="str">
        <f>IF(E45=Output!$C$9,Q45,"")</f>
        <v/>
      </c>
      <c r="AC45" s="14" t="str">
        <f>IF(F45=Output!$C$10,R45,"")</f>
        <v/>
      </c>
      <c r="AD45" s="14" t="str">
        <f>IF(G45=Output!$C$11,S45,"")</f>
        <v/>
      </c>
      <c r="AE45" s="14" t="str">
        <f>IF(H45=Output!$C$12,T45,"")</f>
        <v/>
      </c>
      <c r="AF45" s="14" t="str">
        <f>IF(Output!$C$13="","",IF(I45&gt;=Output!$C$13,U45,""))</f>
        <v/>
      </c>
      <c r="AG45" s="14" t="str">
        <f>IF(J45&lt;=Output!$C$14,V45,"")</f>
        <v/>
      </c>
      <c r="AH45" s="14" t="str">
        <f>IF(K45=Output!$C$15,W45,"")</f>
        <v/>
      </c>
      <c r="AI45" s="14" t="str">
        <f>IF(L45=Output!$C$8,X45,"")</f>
        <v/>
      </c>
      <c r="AJ45" s="14" t="str">
        <f>IF(M45=Output!$C$16,Y45,"")</f>
        <v/>
      </c>
      <c r="AK45" s="14" t="str">
        <f>IF(N45=Output!$C$17,Z45,"")</f>
        <v/>
      </c>
      <c r="AL45" s="20">
        <f>IF(Output!$C$7="",0,1)</f>
        <v>0</v>
      </c>
      <c r="AM45" s="20">
        <f>IF(Output!$C$9="",0,1)</f>
        <v>0</v>
      </c>
      <c r="AN45" s="20">
        <f>IF(Output!$C$10="",0,1)</f>
        <v>0</v>
      </c>
      <c r="AO45" s="20">
        <f>IF(Output!$C$11="",0,1)</f>
        <v>0</v>
      </c>
      <c r="AP45" s="20">
        <f>IF(Output!$C$12="",0,1)</f>
        <v>0</v>
      </c>
      <c r="AQ45" s="20">
        <f>IF(Output!$C$13="",0,1)</f>
        <v>0</v>
      </c>
      <c r="AR45" s="20">
        <f>IF(Output!$C$14="",0,1)</f>
        <v>0</v>
      </c>
      <c r="AS45" s="20">
        <f>IF(Output!$C$15="",0,1)</f>
        <v>0</v>
      </c>
      <c r="AT45" s="20">
        <f>IF(Output!$C$8="",0,1)</f>
        <v>0</v>
      </c>
      <c r="AU45" s="20">
        <f>IF(Output!$C$16="",0,1)</f>
        <v>0</v>
      </c>
      <c r="AV45" s="20">
        <f>IF(Output!$C$17="",0,1)</f>
        <v>0</v>
      </c>
      <c r="AW45" s="14">
        <f t="shared" si="3"/>
        <v>0</v>
      </c>
      <c r="AX45" s="14">
        <f t="shared" si="4"/>
        <v>0</v>
      </c>
      <c r="AY45" s="11" t="str">
        <f t="shared" si="30"/>
        <v/>
      </c>
      <c r="AZ45" s="11" t="str">
        <f t="shared" si="31"/>
        <v/>
      </c>
      <c r="BA45" s="11" t="str">
        <f t="shared" si="32"/>
        <v/>
      </c>
      <c r="BB45" s="11" t="str">
        <f t="shared" si="33"/>
        <v/>
      </c>
      <c r="BC45" s="11" t="str">
        <f t="shared" si="34"/>
        <v/>
      </c>
      <c r="BD45" s="11" t="str">
        <f t="shared" si="35"/>
        <v/>
      </c>
      <c r="BE45" s="11" t="str">
        <f t="shared" si="36"/>
        <v/>
      </c>
      <c r="BF45" s="11" t="str">
        <f t="shared" si="37"/>
        <v/>
      </c>
      <c r="BG45" s="11" t="str">
        <f t="shared" si="38"/>
        <v/>
      </c>
      <c r="BH45" s="11" t="str">
        <f t="shared" si="28"/>
        <v/>
      </c>
      <c r="BI45" s="11" t="str">
        <f t="shared" si="29"/>
        <v/>
      </c>
      <c r="BJ45" s="12" t="str">
        <f t="shared" si="40"/>
        <v/>
      </c>
      <c r="BK45" s="12" t="str">
        <f t="shared" si="41"/>
        <v/>
      </c>
      <c r="BL45" s="12" t="str">
        <f t="shared" si="42"/>
        <v/>
      </c>
      <c r="BM45" s="12" t="str">
        <f t="shared" si="43"/>
        <v/>
      </c>
      <c r="BN45" s="12" t="str">
        <f t="shared" si="44"/>
        <v/>
      </c>
      <c r="BO45" s="12" t="str">
        <f t="shared" si="45"/>
        <v/>
      </c>
      <c r="BP45" s="12" t="str">
        <f t="shared" si="46"/>
        <v/>
      </c>
      <c r="BQ45" s="12" t="str">
        <f t="shared" si="47"/>
        <v/>
      </c>
      <c r="BR45" s="12" t="str">
        <f t="shared" si="39"/>
        <v/>
      </c>
      <c r="BS45" s="12" t="str">
        <f t="shared" si="22"/>
        <v/>
      </c>
      <c r="BT45" s="12" t="str">
        <f t="shared" si="23"/>
        <v/>
      </c>
      <c r="BU45" s="17" t="str">
        <f t="shared" si="24"/>
        <v/>
      </c>
      <c r="BV45" s="54" t="str">
        <f t="shared" si="48"/>
        <v/>
      </c>
      <c r="BW45" s="54" t="str">
        <f t="shared" si="26"/>
        <v/>
      </c>
    </row>
    <row r="46" spans="1:75" ht="15.5" x14ac:dyDescent="0.35">
      <c r="A46" s="42" t="str">
        <f>IF(Input!B49="","",Input!B49)</f>
        <v>Park et al. (2016)</v>
      </c>
      <c r="B46" s="59">
        <f>Input!E49</f>
        <v>-9.8808603367908088E-3</v>
      </c>
      <c r="C46" s="59">
        <f>Input!F49</f>
        <v>-9.8808603367908088E-3</v>
      </c>
      <c r="D46" s="44">
        <f>Input!G49</f>
        <v>3</v>
      </c>
      <c r="E46" s="44">
        <f>Input!H49</f>
        <v>2</v>
      </c>
      <c r="F46" s="44">
        <f>Input!I49</f>
        <v>2</v>
      </c>
      <c r="G46" s="44">
        <f>Input!J49</f>
        <v>1</v>
      </c>
      <c r="H46" s="44">
        <f>Input!K49</f>
        <v>3</v>
      </c>
      <c r="I46" s="60">
        <f>_xlfn.NUMBERVALUE(LEFT(Input!L49,4))</f>
        <v>2000</v>
      </c>
      <c r="J46" s="44">
        <f>_xlfn.NUMBERVALUE(LEFT(Input!M49,4))</f>
        <v>2013</v>
      </c>
      <c r="K46" s="44">
        <f>Input!N49</f>
        <v>1</v>
      </c>
      <c r="L46" s="44">
        <f>Input!O49</f>
        <v>1</v>
      </c>
      <c r="M46" s="44">
        <f>Input!P49</f>
        <v>1</v>
      </c>
      <c r="N46" s="44">
        <f>Input!Q49</f>
        <v>1</v>
      </c>
      <c r="O46" s="44" t="str">
        <f>Input!R49</f>
        <v>-</v>
      </c>
      <c r="P46" s="17">
        <f>ROWS($D$2:D46)</f>
        <v>45</v>
      </c>
      <c r="Q46" s="17">
        <f>ROWS(E$2:E46)</f>
        <v>45</v>
      </c>
      <c r="R46" s="17">
        <f>ROWS(F$2:F46)</f>
        <v>45</v>
      </c>
      <c r="S46" s="17">
        <f>ROWS(G$2:G46)</f>
        <v>45</v>
      </c>
      <c r="T46" s="17">
        <f>ROWS(H$2:H46)</f>
        <v>45</v>
      </c>
      <c r="U46" s="17">
        <f>ROWS(I$2:I46)</f>
        <v>45</v>
      </c>
      <c r="V46" s="17">
        <f>ROWS(J$2:J46)</f>
        <v>45</v>
      </c>
      <c r="W46" s="17">
        <f>ROWS(K$2:K46)</f>
        <v>45</v>
      </c>
      <c r="X46" s="17">
        <f>ROWS(L$2:L46)</f>
        <v>45</v>
      </c>
      <c r="Y46" s="17">
        <f>ROWS(M$2:M46)</f>
        <v>45</v>
      </c>
      <c r="Z46" s="17">
        <f>ROWS(N$2:N46)</f>
        <v>45</v>
      </c>
      <c r="AA46" s="14" t="str">
        <f>IF(D46=Output!$C$7,P46,"")</f>
        <v/>
      </c>
      <c r="AB46" s="14" t="str">
        <f>IF(E46=Output!$C$9,Q46,"")</f>
        <v/>
      </c>
      <c r="AC46" s="14" t="str">
        <f>IF(F46=Output!$C$10,R46,"")</f>
        <v/>
      </c>
      <c r="AD46" s="14" t="str">
        <f>IF(G46=Output!$C$11,S46,"")</f>
        <v/>
      </c>
      <c r="AE46" s="14" t="str">
        <f>IF(H46=Output!$C$12,T46,"")</f>
        <v/>
      </c>
      <c r="AF46" s="14" t="str">
        <f>IF(Output!$C$13="","",IF(I46&gt;=Output!$C$13,U46,""))</f>
        <v/>
      </c>
      <c r="AG46" s="14" t="str">
        <f>IF(J46&lt;=Output!$C$14,V46,"")</f>
        <v/>
      </c>
      <c r="AH46" s="14" t="str">
        <f>IF(K46=Output!$C$15,W46,"")</f>
        <v/>
      </c>
      <c r="AI46" s="14" t="str">
        <f>IF(L46=Output!$C$8,X46,"")</f>
        <v/>
      </c>
      <c r="AJ46" s="14" t="str">
        <f>IF(M46=Output!$C$16,Y46,"")</f>
        <v/>
      </c>
      <c r="AK46" s="14" t="str">
        <f>IF(N46=Output!$C$17,Z46,"")</f>
        <v/>
      </c>
      <c r="AL46" s="20">
        <f>IF(Output!$C$7="",0,1)</f>
        <v>0</v>
      </c>
      <c r="AM46" s="20">
        <f>IF(Output!$C$9="",0,1)</f>
        <v>0</v>
      </c>
      <c r="AN46" s="20">
        <f>IF(Output!$C$10="",0,1)</f>
        <v>0</v>
      </c>
      <c r="AO46" s="20">
        <f>IF(Output!$C$11="",0,1)</f>
        <v>0</v>
      </c>
      <c r="AP46" s="20">
        <f>IF(Output!$C$12="",0,1)</f>
        <v>0</v>
      </c>
      <c r="AQ46" s="20">
        <f>IF(Output!$C$13="",0,1)</f>
        <v>0</v>
      </c>
      <c r="AR46" s="20">
        <f>IF(Output!$C$14="",0,1)</f>
        <v>0</v>
      </c>
      <c r="AS46" s="20">
        <f>IF(Output!$C$15="",0,1)</f>
        <v>0</v>
      </c>
      <c r="AT46" s="20">
        <f>IF(Output!$C$8="",0,1)</f>
        <v>0</v>
      </c>
      <c r="AU46" s="20">
        <f>IF(Output!$C$16="",0,1)</f>
        <v>0</v>
      </c>
      <c r="AV46" s="20">
        <f>IF(Output!$C$17="",0,1)</f>
        <v>0</v>
      </c>
      <c r="AW46" s="14">
        <f t="shared" si="3"/>
        <v>0</v>
      </c>
      <c r="AX46" s="14">
        <f t="shared" si="4"/>
        <v>0</v>
      </c>
      <c r="AY46" s="11" t="str">
        <f t="shared" si="30"/>
        <v/>
      </c>
      <c r="AZ46" s="11" t="str">
        <f t="shared" si="31"/>
        <v/>
      </c>
      <c r="BA46" s="11" t="str">
        <f t="shared" si="32"/>
        <v/>
      </c>
      <c r="BB46" s="11" t="str">
        <f t="shared" si="33"/>
        <v/>
      </c>
      <c r="BC46" s="11" t="str">
        <f t="shared" si="34"/>
        <v/>
      </c>
      <c r="BD46" s="11" t="str">
        <f t="shared" si="35"/>
        <v/>
      </c>
      <c r="BE46" s="11" t="str">
        <f t="shared" si="36"/>
        <v/>
      </c>
      <c r="BF46" s="11" t="str">
        <f t="shared" si="37"/>
        <v/>
      </c>
      <c r="BG46" s="11" t="str">
        <f t="shared" si="38"/>
        <v/>
      </c>
      <c r="BH46" s="11" t="str">
        <f t="shared" si="28"/>
        <v/>
      </c>
      <c r="BI46" s="11" t="str">
        <f t="shared" si="29"/>
        <v/>
      </c>
      <c r="BJ46" s="12" t="str">
        <f t="shared" si="40"/>
        <v/>
      </c>
      <c r="BK46" s="12" t="str">
        <f t="shared" si="41"/>
        <v/>
      </c>
      <c r="BL46" s="12" t="str">
        <f t="shared" si="42"/>
        <v/>
      </c>
      <c r="BM46" s="12" t="str">
        <f t="shared" si="43"/>
        <v/>
      </c>
      <c r="BN46" s="12" t="str">
        <f t="shared" si="44"/>
        <v/>
      </c>
      <c r="BO46" s="12" t="str">
        <f t="shared" si="45"/>
        <v/>
      </c>
      <c r="BP46" s="12" t="str">
        <f t="shared" si="46"/>
        <v/>
      </c>
      <c r="BQ46" s="12" t="str">
        <f t="shared" si="47"/>
        <v/>
      </c>
      <c r="BR46" s="12" t="str">
        <f t="shared" si="39"/>
        <v/>
      </c>
      <c r="BS46" s="12" t="str">
        <f t="shared" si="22"/>
        <v/>
      </c>
      <c r="BT46" s="12" t="str">
        <f t="shared" si="23"/>
        <v/>
      </c>
      <c r="BU46" s="17" t="str">
        <f t="shared" si="24"/>
        <v/>
      </c>
      <c r="BV46" s="54" t="str">
        <f t="shared" si="48"/>
        <v/>
      </c>
      <c r="BW46" s="54" t="str">
        <f t="shared" si="26"/>
        <v/>
      </c>
    </row>
    <row r="47" spans="1:75" ht="15.5" x14ac:dyDescent="0.35">
      <c r="A47" s="42" t="str">
        <f>IF(Input!B50="","",Input!B50)</f>
        <v>Park et al. (2016)</v>
      </c>
      <c r="B47" s="59">
        <f>Input!E50</f>
        <v>6.2019223972753501E-4</v>
      </c>
      <c r="C47" s="59">
        <f>Input!F50</f>
        <v>6.2019223972753501E-4</v>
      </c>
      <c r="D47" s="44">
        <f>Input!G50</f>
        <v>2</v>
      </c>
      <c r="E47" s="44">
        <f>Input!H50</f>
        <v>1</v>
      </c>
      <c r="F47" s="44">
        <f>Input!I50</f>
        <v>2</v>
      </c>
      <c r="G47" s="44">
        <f>Input!J50</f>
        <v>1</v>
      </c>
      <c r="H47" s="44">
        <f>Input!K50</f>
        <v>3</v>
      </c>
      <c r="I47" s="60">
        <f>_xlfn.NUMBERVALUE(LEFT(Input!L50,4))</f>
        <v>2000</v>
      </c>
      <c r="J47" s="44">
        <f>_xlfn.NUMBERVALUE(LEFT(Input!M50,4))</f>
        <v>2013</v>
      </c>
      <c r="K47" s="44">
        <f>Input!N50</f>
        <v>1</v>
      </c>
      <c r="L47" s="44">
        <f>Input!O50</f>
        <v>1</v>
      </c>
      <c r="M47" s="44">
        <f>Input!P50</f>
        <v>1</v>
      </c>
      <c r="N47" s="44">
        <f>Input!Q50</f>
        <v>1</v>
      </c>
      <c r="O47" s="44" t="str">
        <f>Input!R50</f>
        <v>-</v>
      </c>
      <c r="P47" s="17">
        <f>ROWS($D$2:D47)</f>
        <v>46</v>
      </c>
      <c r="Q47" s="17">
        <f>ROWS(E$2:E47)</f>
        <v>46</v>
      </c>
      <c r="R47" s="17">
        <f>ROWS(F$2:F47)</f>
        <v>46</v>
      </c>
      <c r="S47" s="17">
        <f>ROWS(G$2:G47)</f>
        <v>46</v>
      </c>
      <c r="T47" s="17">
        <f>ROWS(H$2:H47)</f>
        <v>46</v>
      </c>
      <c r="U47" s="17">
        <f>ROWS(I$2:I47)</f>
        <v>46</v>
      </c>
      <c r="V47" s="17">
        <f>ROWS(J$2:J47)</f>
        <v>46</v>
      </c>
      <c r="W47" s="17">
        <f>ROWS(K$2:K47)</f>
        <v>46</v>
      </c>
      <c r="X47" s="17">
        <f>ROWS(L$2:L47)</f>
        <v>46</v>
      </c>
      <c r="Y47" s="17">
        <f>ROWS(M$2:M47)</f>
        <v>46</v>
      </c>
      <c r="Z47" s="17">
        <f>ROWS(N$2:N47)</f>
        <v>46</v>
      </c>
      <c r="AA47" s="14" t="str">
        <f>IF(D47=Output!$C$7,P47,"")</f>
        <v/>
      </c>
      <c r="AB47" s="14" t="str">
        <f>IF(E47=Output!$C$9,Q47,"")</f>
        <v/>
      </c>
      <c r="AC47" s="14" t="str">
        <f>IF(F47=Output!$C$10,R47,"")</f>
        <v/>
      </c>
      <c r="AD47" s="14" t="str">
        <f>IF(G47=Output!$C$11,S47,"")</f>
        <v/>
      </c>
      <c r="AE47" s="14" t="str">
        <f>IF(H47=Output!$C$12,T47,"")</f>
        <v/>
      </c>
      <c r="AF47" s="14" t="str">
        <f>IF(Output!$C$13="","",IF(I47&gt;=Output!$C$13,U47,""))</f>
        <v/>
      </c>
      <c r="AG47" s="14" t="str">
        <f>IF(J47&lt;=Output!$C$14,V47,"")</f>
        <v/>
      </c>
      <c r="AH47" s="14" t="str">
        <f>IF(K47=Output!$C$15,W47,"")</f>
        <v/>
      </c>
      <c r="AI47" s="14" t="str">
        <f>IF(L47=Output!$C$8,X47,"")</f>
        <v/>
      </c>
      <c r="AJ47" s="14" t="str">
        <f>IF(M47=Output!$C$16,Y47,"")</f>
        <v/>
      </c>
      <c r="AK47" s="14" t="str">
        <f>IF(N47=Output!$C$17,Z47,"")</f>
        <v/>
      </c>
      <c r="AL47" s="20">
        <f>IF(Output!$C$7="",0,1)</f>
        <v>0</v>
      </c>
      <c r="AM47" s="20">
        <f>IF(Output!$C$9="",0,1)</f>
        <v>0</v>
      </c>
      <c r="AN47" s="20">
        <f>IF(Output!$C$10="",0,1)</f>
        <v>0</v>
      </c>
      <c r="AO47" s="20">
        <f>IF(Output!$C$11="",0,1)</f>
        <v>0</v>
      </c>
      <c r="AP47" s="20">
        <f>IF(Output!$C$12="",0,1)</f>
        <v>0</v>
      </c>
      <c r="AQ47" s="20">
        <f>IF(Output!$C$13="",0,1)</f>
        <v>0</v>
      </c>
      <c r="AR47" s="20">
        <f>IF(Output!$C$14="",0,1)</f>
        <v>0</v>
      </c>
      <c r="AS47" s="20">
        <f>IF(Output!$C$15="",0,1)</f>
        <v>0</v>
      </c>
      <c r="AT47" s="20">
        <f>IF(Output!$C$8="",0,1)</f>
        <v>0</v>
      </c>
      <c r="AU47" s="20">
        <f>IF(Output!$C$16="",0,1)</f>
        <v>0</v>
      </c>
      <c r="AV47" s="20">
        <f>IF(Output!$C$17="",0,1)</f>
        <v>0</v>
      </c>
      <c r="AW47" s="14">
        <f t="shared" si="3"/>
        <v>0</v>
      </c>
      <c r="AX47" s="14">
        <f t="shared" si="4"/>
        <v>0</v>
      </c>
      <c r="AY47" s="11" t="str">
        <f t="shared" si="30"/>
        <v/>
      </c>
      <c r="AZ47" s="11" t="str">
        <f t="shared" si="31"/>
        <v/>
      </c>
      <c r="BA47" s="11" t="str">
        <f t="shared" si="32"/>
        <v/>
      </c>
      <c r="BB47" s="11" t="str">
        <f t="shared" si="33"/>
        <v/>
      </c>
      <c r="BC47" s="11" t="str">
        <f t="shared" si="34"/>
        <v/>
      </c>
      <c r="BD47" s="11" t="str">
        <f t="shared" si="35"/>
        <v/>
      </c>
      <c r="BE47" s="11" t="str">
        <f t="shared" si="36"/>
        <v/>
      </c>
      <c r="BF47" s="11" t="str">
        <f t="shared" si="37"/>
        <v/>
      </c>
      <c r="BG47" s="11" t="str">
        <f t="shared" si="38"/>
        <v/>
      </c>
      <c r="BH47" s="11" t="str">
        <f t="shared" si="28"/>
        <v/>
      </c>
      <c r="BI47" s="11" t="str">
        <f t="shared" si="29"/>
        <v/>
      </c>
      <c r="BJ47" s="12" t="str">
        <f t="shared" si="40"/>
        <v/>
      </c>
      <c r="BK47" s="12" t="str">
        <f t="shared" si="41"/>
        <v/>
      </c>
      <c r="BL47" s="12" t="str">
        <f t="shared" si="42"/>
        <v/>
      </c>
      <c r="BM47" s="12" t="str">
        <f t="shared" si="43"/>
        <v/>
      </c>
      <c r="BN47" s="12" t="str">
        <f t="shared" si="44"/>
        <v/>
      </c>
      <c r="BO47" s="12" t="str">
        <f t="shared" si="45"/>
        <v/>
      </c>
      <c r="BP47" s="12" t="str">
        <f t="shared" si="46"/>
        <v/>
      </c>
      <c r="BQ47" s="12" t="str">
        <f t="shared" si="47"/>
        <v/>
      </c>
      <c r="BR47" s="12" t="str">
        <f t="shared" si="39"/>
        <v/>
      </c>
      <c r="BS47" s="12" t="str">
        <f t="shared" si="22"/>
        <v/>
      </c>
      <c r="BT47" s="12" t="str">
        <f t="shared" si="23"/>
        <v/>
      </c>
      <c r="BU47" s="17" t="str">
        <f t="shared" si="24"/>
        <v/>
      </c>
      <c r="BV47" s="54" t="str">
        <f t="shared" si="48"/>
        <v/>
      </c>
      <c r="BW47" s="54" t="str">
        <f t="shared" si="26"/>
        <v/>
      </c>
    </row>
    <row r="48" spans="1:75" ht="15.5" x14ac:dyDescent="0.35">
      <c r="A48" s="42" t="str">
        <f>IF(Input!B51="","",Input!B51)</f>
        <v>Reinhardt et al. (2015)</v>
      </c>
      <c r="B48" s="59">
        <f>Input!E51</f>
        <v>1.1323632409369511E-2</v>
      </c>
      <c r="C48" s="59">
        <f>Input!F51</f>
        <v>1.4352015246444916E-2</v>
      </c>
      <c r="D48" s="44">
        <f>Input!G51</f>
        <v>3</v>
      </c>
      <c r="E48" s="44">
        <f>Input!H51</f>
        <v>1</v>
      </c>
      <c r="F48" s="44">
        <f>Input!I51</f>
        <v>1</v>
      </c>
      <c r="G48" s="44">
        <f>Input!J51</f>
        <v>3</v>
      </c>
      <c r="H48" s="44">
        <f>Input!K51</f>
        <v>3</v>
      </c>
      <c r="I48" s="60">
        <f>_xlfn.NUMBERVALUE(LEFT(Input!L51,4))</f>
        <v>2005</v>
      </c>
      <c r="J48" s="44">
        <f>_xlfn.NUMBERVALUE(LEFT(Input!M51,4))</f>
        <v>2014</v>
      </c>
      <c r="K48" s="44">
        <f>Input!N51</f>
        <v>2</v>
      </c>
      <c r="L48" s="44">
        <f>Input!O51</f>
        <v>1</v>
      </c>
      <c r="M48" s="44">
        <f>Input!P51</f>
        <v>1</v>
      </c>
      <c r="N48" s="44">
        <f>Input!Q51</f>
        <v>2</v>
      </c>
      <c r="O48" s="44" t="str">
        <f>Input!R51</f>
        <v>-</v>
      </c>
      <c r="P48" s="17">
        <f>ROWS($D$2:D48)</f>
        <v>47</v>
      </c>
      <c r="Q48" s="17">
        <f>ROWS(E$2:E48)</f>
        <v>47</v>
      </c>
      <c r="R48" s="17">
        <f>ROWS(F$2:F48)</f>
        <v>47</v>
      </c>
      <c r="S48" s="17">
        <f>ROWS(G$2:G48)</f>
        <v>47</v>
      </c>
      <c r="T48" s="17">
        <f>ROWS(H$2:H48)</f>
        <v>47</v>
      </c>
      <c r="U48" s="17">
        <f>ROWS(I$2:I48)</f>
        <v>47</v>
      </c>
      <c r="V48" s="17">
        <f>ROWS(J$2:J48)</f>
        <v>47</v>
      </c>
      <c r="W48" s="17">
        <f>ROWS(K$2:K48)</f>
        <v>47</v>
      </c>
      <c r="X48" s="17">
        <f>ROWS(L$2:L48)</f>
        <v>47</v>
      </c>
      <c r="Y48" s="17">
        <f>ROWS(M$2:M48)</f>
        <v>47</v>
      </c>
      <c r="Z48" s="17">
        <f>ROWS(N$2:N48)</f>
        <v>47</v>
      </c>
      <c r="AA48" s="14" t="str">
        <f>IF(D48=Output!$C$7,P48,"")</f>
        <v/>
      </c>
      <c r="AB48" s="14" t="str">
        <f>IF(E48=Output!$C$9,Q48,"")</f>
        <v/>
      </c>
      <c r="AC48" s="14" t="str">
        <f>IF(F48=Output!$C$10,R48,"")</f>
        <v/>
      </c>
      <c r="AD48" s="14" t="str">
        <f>IF(G48=Output!$C$11,S48,"")</f>
        <v/>
      </c>
      <c r="AE48" s="14" t="str">
        <f>IF(H48=Output!$C$12,T48,"")</f>
        <v/>
      </c>
      <c r="AF48" s="14" t="str">
        <f>IF(Output!$C$13="","",IF(I48&gt;=Output!$C$13,U48,""))</f>
        <v/>
      </c>
      <c r="AG48" s="14" t="str">
        <f>IF(J48&lt;=Output!$C$14,V48,"")</f>
        <v/>
      </c>
      <c r="AH48" s="14" t="str">
        <f>IF(K48=Output!$C$15,W48,"")</f>
        <v/>
      </c>
      <c r="AI48" s="14" t="str">
        <f>IF(L48=Output!$C$8,X48,"")</f>
        <v/>
      </c>
      <c r="AJ48" s="14" t="str">
        <f>IF(M48=Output!$C$16,Y48,"")</f>
        <v/>
      </c>
      <c r="AK48" s="14" t="str">
        <f>IF(N48=Output!$C$17,Z48,"")</f>
        <v/>
      </c>
      <c r="AL48" s="20">
        <f>IF(Output!$C$7="",0,1)</f>
        <v>0</v>
      </c>
      <c r="AM48" s="20">
        <f>IF(Output!$C$9="",0,1)</f>
        <v>0</v>
      </c>
      <c r="AN48" s="20">
        <f>IF(Output!$C$10="",0,1)</f>
        <v>0</v>
      </c>
      <c r="AO48" s="20">
        <f>IF(Output!$C$11="",0,1)</f>
        <v>0</v>
      </c>
      <c r="AP48" s="20">
        <f>IF(Output!$C$12="",0,1)</f>
        <v>0</v>
      </c>
      <c r="AQ48" s="20">
        <f>IF(Output!$C$13="",0,1)</f>
        <v>0</v>
      </c>
      <c r="AR48" s="20">
        <f>IF(Output!$C$14="",0,1)</f>
        <v>0</v>
      </c>
      <c r="AS48" s="20">
        <f>IF(Output!$C$15="",0,1)</f>
        <v>0</v>
      </c>
      <c r="AT48" s="20">
        <f>IF(Output!$C$8="",0,1)</f>
        <v>0</v>
      </c>
      <c r="AU48" s="20">
        <f>IF(Output!$C$16="",0,1)</f>
        <v>0</v>
      </c>
      <c r="AV48" s="20">
        <f>IF(Output!$C$17="",0,1)</f>
        <v>0</v>
      </c>
      <c r="AW48" s="14">
        <f t="shared" si="3"/>
        <v>0</v>
      </c>
      <c r="AX48" s="14">
        <f t="shared" si="4"/>
        <v>0</v>
      </c>
      <c r="AY48" s="11" t="str">
        <f t="shared" si="30"/>
        <v/>
      </c>
      <c r="AZ48" s="11" t="str">
        <f t="shared" si="31"/>
        <v/>
      </c>
      <c r="BA48" s="11" t="str">
        <f t="shared" si="32"/>
        <v/>
      </c>
      <c r="BB48" s="11" t="str">
        <f t="shared" si="33"/>
        <v/>
      </c>
      <c r="BC48" s="11" t="str">
        <f t="shared" si="34"/>
        <v/>
      </c>
      <c r="BD48" s="11" t="str">
        <f t="shared" si="35"/>
        <v/>
      </c>
      <c r="BE48" s="11" t="str">
        <f t="shared" si="36"/>
        <v/>
      </c>
      <c r="BF48" s="11" t="str">
        <f t="shared" si="37"/>
        <v/>
      </c>
      <c r="BG48" s="11" t="str">
        <f t="shared" si="38"/>
        <v/>
      </c>
      <c r="BH48" s="11" t="str">
        <f t="shared" si="28"/>
        <v/>
      </c>
      <c r="BI48" s="11" t="str">
        <f t="shared" si="29"/>
        <v/>
      </c>
      <c r="BJ48" s="12" t="str">
        <f t="shared" si="40"/>
        <v/>
      </c>
      <c r="BK48" s="12" t="str">
        <f t="shared" si="41"/>
        <v/>
      </c>
      <c r="BL48" s="12" t="str">
        <f t="shared" si="42"/>
        <v/>
      </c>
      <c r="BM48" s="12" t="str">
        <f t="shared" si="43"/>
        <v/>
      </c>
      <c r="BN48" s="12" t="str">
        <f t="shared" si="44"/>
        <v/>
      </c>
      <c r="BO48" s="12" t="str">
        <f t="shared" si="45"/>
        <v/>
      </c>
      <c r="BP48" s="12" t="str">
        <f t="shared" si="46"/>
        <v/>
      </c>
      <c r="BQ48" s="12" t="str">
        <f t="shared" si="47"/>
        <v/>
      </c>
      <c r="BR48" s="12" t="str">
        <f t="shared" si="39"/>
        <v/>
      </c>
      <c r="BS48" s="12" t="str">
        <f t="shared" si="22"/>
        <v/>
      </c>
      <c r="BT48" s="12" t="str">
        <f t="shared" si="23"/>
        <v/>
      </c>
      <c r="BU48" s="17" t="str">
        <f t="shared" si="24"/>
        <v/>
      </c>
      <c r="BV48" s="54" t="str">
        <f t="shared" si="48"/>
        <v/>
      </c>
      <c r="BW48" s="54" t="str">
        <f t="shared" si="26"/>
        <v/>
      </c>
    </row>
    <row r="49" spans="1:75" ht="15.5" x14ac:dyDescent="0.35">
      <c r="A49" s="42" t="str">
        <f>IF(Input!B52="","",Input!B52)</f>
        <v>Reinhardt et al. (2015)</v>
      </c>
      <c r="B49" s="59">
        <f>Input!E52</f>
        <v>1.2497448504675823E-2</v>
      </c>
      <c r="C49" s="59">
        <f>Input!F52</f>
        <v>3.3850312362687207E-2</v>
      </c>
      <c r="D49" s="44">
        <f>Input!G52</f>
        <v>1</v>
      </c>
      <c r="E49" s="44">
        <f>Input!H52</f>
        <v>1</v>
      </c>
      <c r="F49" s="44">
        <f>Input!I52</f>
        <v>1</v>
      </c>
      <c r="G49" s="44">
        <f>Input!J52</f>
        <v>3</v>
      </c>
      <c r="H49" s="44">
        <f>Input!K52</f>
        <v>3</v>
      </c>
      <c r="I49" s="60">
        <f>_xlfn.NUMBERVALUE(LEFT(Input!L52,4))</f>
        <v>2005</v>
      </c>
      <c r="J49" s="44">
        <f>_xlfn.NUMBERVALUE(LEFT(Input!M52,4))</f>
        <v>2014</v>
      </c>
      <c r="K49" s="44">
        <f>Input!N52</f>
        <v>2</v>
      </c>
      <c r="L49" s="44">
        <f>Input!O52</f>
        <v>2</v>
      </c>
      <c r="M49" s="44">
        <f>Input!P52</f>
        <v>1</v>
      </c>
      <c r="N49" s="44">
        <f>Input!Q52</f>
        <v>2</v>
      </c>
      <c r="O49" s="44" t="str">
        <f>Input!R52</f>
        <v>-</v>
      </c>
      <c r="P49" s="17">
        <f>ROWS($D$2:D49)</f>
        <v>48</v>
      </c>
      <c r="Q49" s="17">
        <f>ROWS(E$2:E49)</f>
        <v>48</v>
      </c>
      <c r="R49" s="17">
        <f>ROWS(F$2:F49)</f>
        <v>48</v>
      </c>
      <c r="S49" s="17">
        <f>ROWS(G$2:G49)</f>
        <v>48</v>
      </c>
      <c r="T49" s="17">
        <f>ROWS(H$2:H49)</f>
        <v>48</v>
      </c>
      <c r="U49" s="17">
        <f>ROWS(I$2:I49)</f>
        <v>48</v>
      </c>
      <c r="V49" s="17">
        <f>ROWS(J$2:J49)</f>
        <v>48</v>
      </c>
      <c r="W49" s="17">
        <f>ROWS(K$2:K49)</f>
        <v>48</v>
      </c>
      <c r="X49" s="17">
        <f>ROWS(L$2:L49)</f>
        <v>48</v>
      </c>
      <c r="Y49" s="17">
        <f>ROWS(M$2:M49)</f>
        <v>48</v>
      </c>
      <c r="Z49" s="17">
        <f>ROWS(N$2:N49)</f>
        <v>48</v>
      </c>
      <c r="AA49" s="14" t="str">
        <f>IF(D49=Output!$C$7,P49,"")</f>
        <v/>
      </c>
      <c r="AB49" s="14" t="str">
        <f>IF(E49=Output!$C$9,Q49,"")</f>
        <v/>
      </c>
      <c r="AC49" s="14" t="str">
        <f>IF(F49=Output!$C$10,R49,"")</f>
        <v/>
      </c>
      <c r="AD49" s="14" t="str">
        <f>IF(G49=Output!$C$11,S49,"")</f>
        <v/>
      </c>
      <c r="AE49" s="14" t="str">
        <f>IF(H49=Output!$C$12,T49,"")</f>
        <v/>
      </c>
      <c r="AF49" s="14" t="str">
        <f>IF(Output!$C$13="","",IF(I49&gt;=Output!$C$13,U49,""))</f>
        <v/>
      </c>
      <c r="AG49" s="14" t="str">
        <f>IF(J49&lt;=Output!$C$14,V49,"")</f>
        <v/>
      </c>
      <c r="AH49" s="14" t="str">
        <f>IF(K49=Output!$C$15,W49,"")</f>
        <v/>
      </c>
      <c r="AI49" s="14" t="str">
        <f>IF(L49=Output!$C$8,X49,"")</f>
        <v/>
      </c>
      <c r="AJ49" s="14" t="str">
        <f>IF(M49=Output!$C$16,Y49,"")</f>
        <v/>
      </c>
      <c r="AK49" s="14" t="str">
        <f>IF(N49=Output!$C$17,Z49,"")</f>
        <v/>
      </c>
      <c r="AL49" s="20">
        <f>IF(Output!$C$7="",0,1)</f>
        <v>0</v>
      </c>
      <c r="AM49" s="20">
        <f>IF(Output!$C$9="",0,1)</f>
        <v>0</v>
      </c>
      <c r="AN49" s="20">
        <f>IF(Output!$C$10="",0,1)</f>
        <v>0</v>
      </c>
      <c r="AO49" s="20">
        <f>IF(Output!$C$11="",0,1)</f>
        <v>0</v>
      </c>
      <c r="AP49" s="20">
        <f>IF(Output!$C$12="",0,1)</f>
        <v>0</v>
      </c>
      <c r="AQ49" s="20">
        <f>IF(Output!$C$13="",0,1)</f>
        <v>0</v>
      </c>
      <c r="AR49" s="20">
        <f>IF(Output!$C$14="",0,1)</f>
        <v>0</v>
      </c>
      <c r="AS49" s="20">
        <f>IF(Output!$C$15="",0,1)</f>
        <v>0</v>
      </c>
      <c r="AT49" s="20">
        <f>IF(Output!$C$8="",0,1)</f>
        <v>0</v>
      </c>
      <c r="AU49" s="20">
        <f>IF(Output!$C$16="",0,1)</f>
        <v>0</v>
      </c>
      <c r="AV49" s="20">
        <f>IF(Output!$C$17="",0,1)</f>
        <v>0</v>
      </c>
      <c r="AW49" s="14">
        <f t="shared" si="3"/>
        <v>0</v>
      </c>
      <c r="AX49" s="14">
        <f t="shared" si="4"/>
        <v>0</v>
      </c>
      <c r="AY49" s="11" t="str">
        <f t="shared" si="30"/>
        <v/>
      </c>
      <c r="AZ49" s="11" t="str">
        <f t="shared" si="31"/>
        <v/>
      </c>
      <c r="BA49" s="11" t="str">
        <f t="shared" si="32"/>
        <v/>
      </c>
      <c r="BB49" s="11" t="str">
        <f t="shared" si="33"/>
        <v/>
      </c>
      <c r="BC49" s="11" t="str">
        <f t="shared" si="34"/>
        <v/>
      </c>
      <c r="BD49" s="11" t="str">
        <f t="shared" si="35"/>
        <v/>
      </c>
      <c r="BE49" s="11" t="str">
        <f t="shared" si="36"/>
        <v/>
      </c>
      <c r="BF49" s="11" t="str">
        <f t="shared" si="37"/>
        <v/>
      </c>
      <c r="BG49" s="11" t="str">
        <f t="shared" si="38"/>
        <v/>
      </c>
      <c r="BH49" s="11" t="str">
        <f t="shared" si="28"/>
        <v/>
      </c>
      <c r="BI49" s="11" t="str">
        <f t="shared" si="29"/>
        <v/>
      </c>
      <c r="BJ49" s="12" t="str">
        <f t="shared" si="40"/>
        <v/>
      </c>
      <c r="BK49" s="12" t="str">
        <f t="shared" si="41"/>
        <v/>
      </c>
      <c r="BL49" s="12" t="str">
        <f t="shared" si="42"/>
        <v/>
      </c>
      <c r="BM49" s="12" t="str">
        <f t="shared" si="43"/>
        <v/>
      </c>
      <c r="BN49" s="12" t="str">
        <f t="shared" si="44"/>
        <v/>
      </c>
      <c r="BO49" s="12" t="str">
        <f t="shared" si="45"/>
        <v/>
      </c>
      <c r="BP49" s="12" t="str">
        <f t="shared" si="46"/>
        <v/>
      </c>
      <c r="BQ49" s="12" t="str">
        <f t="shared" si="47"/>
        <v/>
      </c>
      <c r="BR49" s="12" t="str">
        <f t="shared" si="39"/>
        <v/>
      </c>
      <c r="BS49" s="12" t="str">
        <f t="shared" si="22"/>
        <v/>
      </c>
      <c r="BT49" s="12" t="str">
        <f t="shared" si="23"/>
        <v/>
      </c>
      <c r="BU49" s="17" t="str">
        <f t="shared" si="24"/>
        <v/>
      </c>
      <c r="BV49" s="54" t="str">
        <f t="shared" si="48"/>
        <v/>
      </c>
      <c r="BW49" s="54" t="str">
        <f t="shared" si="26"/>
        <v/>
      </c>
    </row>
    <row r="50" spans="1:75" ht="15.5" x14ac:dyDescent="0.35">
      <c r="A50" s="42" t="str">
        <f>IF(Input!B53="","",Input!B53)</f>
        <v>Reinhardt et al. (2018)</v>
      </c>
      <c r="B50" s="59">
        <f>Input!E53</f>
        <v>-6.2106337880375451E-3</v>
      </c>
      <c r="C50" s="59">
        <f>Input!F53</f>
        <v>-4.121483278720417E-3</v>
      </c>
      <c r="D50" s="44">
        <f>Input!G53</f>
        <v>3</v>
      </c>
      <c r="E50" s="44">
        <f>Input!H53</f>
        <v>2</v>
      </c>
      <c r="F50" s="44">
        <f>Input!I53</f>
        <v>2</v>
      </c>
      <c r="G50" s="44">
        <f>Input!J53</f>
        <v>1</v>
      </c>
      <c r="H50" s="44">
        <f>Input!K53</f>
        <v>3</v>
      </c>
      <c r="I50" s="60">
        <f>_xlfn.NUMBERVALUE(LEFT(Input!L53,4))</f>
        <v>2010</v>
      </c>
      <c r="J50" s="44">
        <f>_xlfn.NUMBERVALUE(LEFT(Input!M53,4))</f>
        <v>2015</v>
      </c>
      <c r="K50" s="44">
        <f>Input!N53</f>
        <v>2</v>
      </c>
      <c r="L50" s="44">
        <f>Input!O53</f>
        <v>2</v>
      </c>
      <c r="M50" s="44">
        <f>Input!P53</f>
        <v>1</v>
      </c>
      <c r="N50" s="44">
        <f>Input!Q53</f>
        <v>2</v>
      </c>
      <c r="O50" s="44" t="str">
        <f>Input!R53</f>
        <v xml:space="preserve">Non-banks excluding and including government, banks are between both. </v>
      </c>
      <c r="P50" s="17">
        <f>ROWS($D$2:D50)</f>
        <v>49</v>
      </c>
      <c r="Q50" s="17">
        <f>ROWS(E$2:E50)</f>
        <v>49</v>
      </c>
      <c r="R50" s="17">
        <f>ROWS(F$2:F50)</f>
        <v>49</v>
      </c>
      <c r="S50" s="17">
        <f>ROWS(G$2:G50)</f>
        <v>49</v>
      </c>
      <c r="T50" s="17">
        <f>ROWS(H$2:H50)</f>
        <v>49</v>
      </c>
      <c r="U50" s="17">
        <f>ROWS(I$2:I50)</f>
        <v>49</v>
      </c>
      <c r="V50" s="17">
        <f>ROWS(J$2:J50)</f>
        <v>49</v>
      </c>
      <c r="W50" s="17">
        <f>ROWS(K$2:K50)</f>
        <v>49</v>
      </c>
      <c r="X50" s="17">
        <f>ROWS(L$2:L50)</f>
        <v>49</v>
      </c>
      <c r="Y50" s="17">
        <f>ROWS(M$2:M50)</f>
        <v>49</v>
      </c>
      <c r="Z50" s="17">
        <f>ROWS(N$2:N50)</f>
        <v>49</v>
      </c>
      <c r="AA50" s="14" t="str">
        <f>IF(D50=Output!$C$7,P50,"")</f>
        <v/>
      </c>
      <c r="AB50" s="14" t="str">
        <f>IF(E50=Output!$C$9,Q50,"")</f>
        <v/>
      </c>
      <c r="AC50" s="14" t="str">
        <f>IF(F50=Output!$C$10,R50,"")</f>
        <v/>
      </c>
      <c r="AD50" s="14" t="str">
        <f>IF(G50=Output!$C$11,S50,"")</f>
        <v/>
      </c>
      <c r="AE50" s="14" t="str">
        <f>IF(H50=Output!$C$12,T50,"")</f>
        <v/>
      </c>
      <c r="AF50" s="14" t="str">
        <f>IF(Output!$C$13="","",IF(I50&gt;=Output!$C$13,U50,""))</f>
        <v/>
      </c>
      <c r="AG50" s="14" t="str">
        <f>IF(J50&lt;=Output!$C$14,V50,"")</f>
        <v/>
      </c>
      <c r="AH50" s="14" t="str">
        <f>IF(K50=Output!$C$15,W50,"")</f>
        <v/>
      </c>
      <c r="AI50" s="14" t="str">
        <f>IF(L50=Output!$C$8,X50,"")</f>
        <v/>
      </c>
      <c r="AJ50" s="14" t="str">
        <f>IF(M50=Output!$C$16,Y50,"")</f>
        <v/>
      </c>
      <c r="AK50" s="14" t="str">
        <f>IF(N50=Output!$C$17,Z50,"")</f>
        <v/>
      </c>
      <c r="AL50" s="20">
        <f>IF(Output!$C$7="",0,1)</f>
        <v>0</v>
      </c>
      <c r="AM50" s="20">
        <f>IF(Output!$C$9="",0,1)</f>
        <v>0</v>
      </c>
      <c r="AN50" s="20">
        <f>IF(Output!$C$10="",0,1)</f>
        <v>0</v>
      </c>
      <c r="AO50" s="20">
        <f>IF(Output!$C$11="",0,1)</f>
        <v>0</v>
      </c>
      <c r="AP50" s="20">
        <f>IF(Output!$C$12="",0,1)</f>
        <v>0</v>
      </c>
      <c r="AQ50" s="20">
        <f>IF(Output!$C$13="",0,1)</f>
        <v>0</v>
      </c>
      <c r="AR50" s="20">
        <f>IF(Output!$C$14="",0,1)</f>
        <v>0</v>
      </c>
      <c r="AS50" s="20">
        <f>IF(Output!$C$15="",0,1)</f>
        <v>0</v>
      </c>
      <c r="AT50" s="20">
        <f>IF(Output!$C$8="",0,1)</f>
        <v>0</v>
      </c>
      <c r="AU50" s="20">
        <f>IF(Output!$C$16="",0,1)</f>
        <v>0</v>
      </c>
      <c r="AV50" s="20">
        <f>IF(Output!$C$17="",0,1)</f>
        <v>0</v>
      </c>
      <c r="AW50" s="14">
        <f t="shared" si="3"/>
        <v>0</v>
      </c>
      <c r="AX50" s="14">
        <f t="shared" si="4"/>
        <v>0</v>
      </c>
      <c r="AY50" s="11" t="str">
        <f t="shared" si="30"/>
        <v/>
      </c>
      <c r="AZ50" s="11" t="str">
        <f t="shared" si="31"/>
        <v/>
      </c>
      <c r="BA50" s="11" t="str">
        <f t="shared" si="32"/>
        <v/>
      </c>
      <c r="BB50" s="11" t="str">
        <f t="shared" si="33"/>
        <v/>
      </c>
      <c r="BC50" s="11" t="str">
        <f t="shared" si="34"/>
        <v/>
      </c>
      <c r="BD50" s="11" t="str">
        <f t="shared" si="35"/>
        <v/>
      </c>
      <c r="BE50" s="11" t="str">
        <f t="shared" si="36"/>
        <v/>
      </c>
      <c r="BF50" s="11" t="str">
        <f t="shared" si="37"/>
        <v/>
      </c>
      <c r="BG50" s="11" t="str">
        <f t="shared" si="38"/>
        <v/>
      </c>
      <c r="BH50" s="11" t="str">
        <f t="shared" si="28"/>
        <v/>
      </c>
      <c r="BI50" s="11" t="str">
        <f t="shared" si="29"/>
        <v/>
      </c>
      <c r="BJ50" s="12" t="str">
        <f t="shared" si="40"/>
        <v/>
      </c>
      <c r="BK50" s="12" t="str">
        <f t="shared" si="41"/>
        <v/>
      </c>
      <c r="BL50" s="12" t="str">
        <f t="shared" si="42"/>
        <v/>
      </c>
      <c r="BM50" s="12" t="str">
        <f t="shared" si="43"/>
        <v/>
      </c>
      <c r="BN50" s="12" t="str">
        <f t="shared" si="44"/>
        <v/>
      </c>
      <c r="BO50" s="12" t="str">
        <f t="shared" si="45"/>
        <v/>
      </c>
      <c r="BP50" s="12" t="str">
        <f t="shared" si="46"/>
        <v/>
      </c>
      <c r="BQ50" s="12" t="str">
        <f t="shared" si="47"/>
        <v/>
      </c>
      <c r="BR50" s="12" t="str">
        <f t="shared" si="39"/>
        <v/>
      </c>
      <c r="BS50" s="12" t="str">
        <f t="shared" si="22"/>
        <v/>
      </c>
      <c r="BT50" s="12" t="str">
        <f t="shared" si="23"/>
        <v/>
      </c>
      <c r="BU50" s="17" t="str">
        <f t="shared" si="24"/>
        <v/>
      </c>
      <c r="BV50" s="54" t="str">
        <f t="shared" si="48"/>
        <v/>
      </c>
      <c r="BW50" s="54" t="str">
        <f t="shared" si="26"/>
        <v/>
      </c>
    </row>
    <row r="51" spans="1:75" ht="15.5" x14ac:dyDescent="0.35">
      <c r="A51" s="42" t="str">
        <f>IF(Input!B54="","",Input!B54)</f>
        <v>Reinhardt et al. (2018)</v>
      </c>
      <c r="B51" s="59">
        <f>Input!E54</f>
        <v>-6.2006958446858551E-3</v>
      </c>
      <c r="C51" s="59">
        <f>Input!F54</f>
        <v>-6.2006958446858551E-3</v>
      </c>
      <c r="D51" s="44">
        <f>Input!G54</f>
        <v>3</v>
      </c>
      <c r="E51" s="44">
        <f>Input!H54</f>
        <v>2</v>
      </c>
      <c r="F51" s="44">
        <f>Input!I54</f>
        <v>2</v>
      </c>
      <c r="G51" s="44">
        <f>Input!J54</f>
        <v>2</v>
      </c>
      <c r="H51" s="44">
        <f>Input!K54</f>
        <v>3</v>
      </c>
      <c r="I51" s="60">
        <f>_xlfn.NUMBERVALUE(LEFT(Input!L54,4))</f>
        <v>2010</v>
      </c>
      <c r="J51" s="44">
        <f>_xlfn.NUMBERVALUE(LEFT(Input!M54,4))</f>
        <v>2015</v>
      </c>
      <c r="K51" s="44">
        <f>Input!N54</f>
        <v>2</v>
      </c>
      <c r="L51" s="44">
        <f>Input!O54</f>
        <v>2</v>
      </c>
      <c r="M51" s="44">
        <f>Input!P54</f>
        <v>1</v>
      </c>
      <c r="N51" s="44">
        <f>Input!Q54</f>
        <v>2</v>
      </c>
      <c r="O51" s="44" t="str">
        <f>Input!R54</f>
        <v xml:space="preserve">Non-banks excluding and including government, banks are between both. </v>
      </c>
      <c r="P51" s="17">
        <f>ROWS($D$2:D51)</f>
        <v>50</v>
      </c>
      <c r="Q51" s="17">
        <f>ROWS(E$2:E51)</f>
        <v>50</v>
      </c>
      <c r="R51" s="17">
        <f>ROWS(F$2:F51)</f>
        <v>50</v>
      </c>
      <c r="S51" s="17">
        <f>ROWS(G$2:G51)</f>
        <v>50</v>
      </c>
      <c r="T51" s="17">
        <f>ROWS(H$2:H51)</f>
        <v>50</v>
      </c>
      <c r="U51" s="17">
        <f>ROWS(I$2:I51)</f>
        <v>50</v>
      </c>
      <c r="V51" s="17">
        <f>ROWS(J$2:J51)</f>
        <v>50</v>
      </c>
      <c r="W51" s="17">
        <f>ROWS(K$2:K51)</f>
        <v>50</v>
      </c>
      <c r="X51" s="17">
        <f>ROWS(L$2:L51)</f>
        <v>50</v>
      </c>
      <c r="Y51" s="17">
        <f>ROWS(M$2:M51)</f>
        <v>50</v>
      </c>
      <c r="Z51" s="17">
        <f>ROWS(N$2:N51)</f>
        <v>50</v>
      </c>
      <c r="AA51" s="14" t="str">
        <f>IF(D51=Output!$C$7,P51,"")</f>
        <v/>
      </c>
      <c r="AB51" s="14" t="str">
        <f>IF(E51=Output!$C$9,Q51,"")</f>
        <v/>
      </c>
      <c r="AC51" s="14" t="str">
        <f>IF(F51=Output!$C$10,R51,"")</f>
        <v/>
      </c>
      <c r="AD51" s="14" t="str">
        <f>IF(G51=Output!$C$11,S51,"")</f>
        <v/>
      </c>
      <c r="AE51" s="14" t="str">
        <f>IF(H51=Output!$C$12,T51,"")</f>
        <v/>
      </c>
      <c r="AF51" s="14" t="str">
        <f>IF(Output!$C$13="","",IF(I51&gt;=Output!$C$13,U51,""))</f>
        <v/>
      </c>
      <c r="AG51" s="14" t="str">
        <f>IF(J51&lt;=Output!$C$14,V51,"")</f>
        <v/>
      </c>
      <c r="AH51" s="14" t="str">
        <f>IF(K51=Output!$C$15,W51,"")</f>
        <v/>
      </c>
      <c r="AI51" s="14" t="str">
        <f>IF(L51=Output!$C$8,X51,"")</f>
        <v/>
      </c>
      <c r="AJ51" s="14" t="str">
        <f>IF(M51=Output!$C$16,Y51,"")</f>
        <v/>
      </c>
      <c r="AK51" s="14" t="str">
        <f>IF(N51=Output!$C$17,Z51,"")</f>
        <v/>
      </c>
      <c r="AL51" s="20">
        <f>IF(Output!$C$7="",0,1)</f>
        <v>0</v>
      </c>
      <c r="AM51" s="20">
        <f>IF(Output!$C$9="",0,1)</f>
        <v>0</v>
      </c>
      <c r="AN51" s="20">
        <f>IF(Output!$C$10="",0,1)</f>
        <v>0</v>
      </c>
      <c r="AO51" s="20">
        <f>IF(Output!$C$11="",0,1)</f>
        <v>0</v>
      </c>
      <c r="AP51" s="20">
        <f>IF(Output!$C$12="",0,1)</f>
        <v>0</v>
      </c>
      <c r="AQ51" s="20">
        <f>IF(Output!$C$13="",0,1)</f>
        <v>0</v>
      </c>
      <c r="AR51" s="20">
        <f>IF(Output!$C$14="",0,1)</f>
        <v>0</v>
      </c>
      <c r="AS51" s="20">
        <f>IF(Output!$C$15="",0,1)</f>
        <v>0</v>
      </c>
      <c r="AT51" s="20">
        <f>IF(Output!$C$8="",0,1)</f>
        <v>0</v>
      </c>
      <c r="AU51" s="20">
        <f>IF(Output!$C$16="",0,1)</f>
        <v>0</v>
      </c>
      <c r="AV51" s="20">
        <f>IF(Output!$C$17="",0,1)</f>
        <v>0</v>
      </c>
      <c r="AW51" s="14">
        <f t="shared" si="3"/>
        <v>0</v>
      </c>
      <c r="AX51" s="14">
        <f t="shared" si="4"/>
        <v>0</v>
      </c>
      <c r="AY51" s="11" t="str">
        <f t="shared" si="30"/>
        <v/>
      </c>
      <c r="AZ51" s="11" t="str">
        <f t="shared" si="31"/>
        <v/>
      </c>
      <c r="BA51" s="11" t="str">
        <f t="shared" si="32"/>
        <v/>
      </c>
      <c r="BB51" s="11" t="str">
        <f t="shared" si="33"/>
        <v/>
      </c>
      <c r="BC51" s="11" t="str">
        <f t="shared" si="34"/>
        <v/>
      </c>
      <c r="BD51" s="11" t="str">
        <f t="shared" si="35"/>
        <v/>
      </c>
      <c r="BE51" s="11" t="str">
        <f t="shared" si="36"/>
        <v/>
      </c>
      <c r="BF51" s="11" t="str">
        <f t="shared" si="37"/>
        <v/>
      </c>
      <c r="BG51" s="11" t="str">
        <f t="shared" si="38"/>
        <v/>
      </c>
      <c r="BH51" s="11" t="str">
        <f t="shared" si="28"/>
        <v/>
      </c>
      <c r="BI51" s="11" t="str">
        <f t="shared" si="29"/>
        <v/>
      </c>
      <c r="BJ51" s="12" t="str">
        <f t="shared" si="40"/>
        <v/>
      </c>
      <c r="BK51" s="12" t="str">
        <f t="shared" si="41"/>
        <v/>
      </c>
      <c r="BL51" s="12" t="str">
        <f t="shared" si="42"/>
        <v/>
      </c>
      <c r="BM51" s="12" t="str">
        <f t="shared" si="43"/>
        <v/>
      </c>
      <c r="BN51" s="12" t="str">
        <f t="shared" si="44"/>
        <v/>
      </c>
      <c r="BO51" s="12" t="str">
        <f t="shared" si="45"/>
        <v/>
      </c>
      <c r="BP51" s="12" t="str">
        <f t="shared" si="46"/>
        <v/>
      </c>
      <c r="BQ51" s="12" t="str">
        <f t="shared" si="47"/>
        <v/>
      </c>
      <c r="BR51" s="12" t="str">
        <f t="shared" si="39"/>
        <v/>
      </c>
      <c r="BS51" s="12" t="str">
        <f t="shared" si="22"/>
        <v/>
      </c>
      <c r="BT51" s="12" t="str">
        <f t="shared" si="23"/>
        <v/>
      </c>
      <c r="BU51" s="17" t="str">
        <f t="shared" si="24"/>
        <v/>
      </c>
      <c r="BV51" s="54" t="str">
        <f t="shared" si="48"/>
        <v/>
      </c>
      <c r="BW51" s="54" t="str">
        <f t="shared" si="26"/>
        <v/>
      </c>
    </row>
    <row r="52" spans="1:75" ht="15.5" x14ac:dyDescent="0.35">
      <c r="A52" s="42" t="str">
        <f>IF(Input!B55="","",Input!B55)</f>
        <v>Reinhardt et al. (2018)</v>
      </c>
      <c r="B52" s="59">
        <f>Input!E55</f>
        <v>-6.5683335700499335E-3</v>
      </c>
      <c r="C52" s="59">
        <f>Input!F55</f>
        <v>-6.5683335700499335E-3</v>
      </c>
      <c r="D52" s="44">
        <f>Input!G55</f>
        <v>3</v>
      </c>
      <c r="E52" s="44">
        <f>Input!H55</f>
        <v>2</v>
      </c>
      <c r="F52" s="44">
        <f>Input!I55</f>
        <v>2</v>
      </c>
      <c r="G52" s="44">
        <f>Input!J55</f>
        <v>3</v>
      </c>
      <c r="H52" s="44">
        <f>Input!K55</f>
        <v>3</v>
      </c>
      <c r="I52" s="60">
        <f>_xlfn.NUMBERVALUE(LEFT(Input!L55,4))</f>
        <v>2010</v>
      </c>
      <c r="J52" s="44">
        <f>_xlfn.NUMBERVALUE(LEFT(Input!M55,4))</f>
        <v>2015</v>
      </c>
      <c r="K52" s="44">
        <f>Input!N55</f>
        <v>2</v>
      </c>
      <c r="L52" s="44">
        <f>Input!O55</f>
        <v>2</v>
      </c>
      <c r="M52" s="44">
        <f>Input!P55</f>
        <v>1</v>
      </c>
      <c r="N52" s="44">
        <f>Input!Q55</f>
        <v>2</v>
      </c>
      <c r="O52" s="44" t="str">
        <f>Input!R55</f>
        <v xml:space="preserve">Non-banks excluding and including government, banks are between both. </v>
      </c>
      <c r="P52" s="17">
        <f>ROWS($D$2:D52)</f>
        <v>51</v>
      </c>
      <c r="Q52" s="17">
        <f>ROWS(E$2:E52)</f>
        <v>51</v>
      </c>
      <c r="R52" s="17">
        <f>ROWS(F$2:F52)</f>
        <v>51</v>
      </c>
      <c r="S52" s="17">
        <f>ROWS(G$2:G52)</f>
        <v>51</v>
      </c>
      <c r="T52" s="17">
        <f>ROWS(H$2:H52)</f>
        <v>51</v>
      </c>
      <c r="U52" s="17">
        <f>ROWS(I$2:I52)</f>
        <v>51</v>
      </c>
      <c r="V52" s="17">
        <f>ROWS(J$2:J52)</f>
        <v>51</v>
      </c>
      <c r="W52" s="17">
        <f>ROWS(K$2:K52)</f>
        <v>51</v>
      </c>
      <c r="X52" s="17">
        <f>ROWS(L$2:L52)</f>
        <v>51</v>
      </c>
      <c r="Y52" s="17">
        <f>ROWS(M$2:M52)</f>
        <v>51</v>
      </c>
      <c r="Z52" s="17">
        <f>ROWS(N$2:N52)</f>
        <v>51</v>
      </c>
      <c r="AA52" s="14" t="str">
        <f>IF(D52=Output!$C$7,P52,"")</f>
        <v/>
      </c>
      <c r="AB52" s="14" t="str">
        <f>IF(E52=Output!$C$9,Q52,"")</f>
        <v/>
      </c>
      <c r="AC52" s="14" t="str">
        <f>IF(F52=Output!$C$10,R52,"")</f>
        <v/>
      </c>
      <c r="AD52" s="14" t="str">
        <f>IF(G52=Output!$C$11,S52,"")</f>
        <v/>
      </c>
      <c r="AE52" s="14" t="str">
        <f>IF(H52=Output!$C$12,T52,"")</f>
        <v/>
      </c>
      <c r="AF52" s="14" t="str">
        <f>IF(Output!$C$13="","",IF(I52&gt;=Output!$C$13,U52,""))</f>
        <v/>
      </c>
      <c r="AG52" s="14" t="str">
        <f>IF(J52&lt;=Output!$C$14,V52,"")</f>
        <v/>
      </c>
      <c r="AH52" s="14" t="str">
        <f>IF(K52=Output!$C$15,W52,"")</f>
        <v/>
      </c>
      <c r="AI52" s="14" t="str">
        <f>IF(L52=Output!$C$8,X52,"")</f>
        <v/>
      </c>
      <c r="AJ52" s="14" t="str">
        <f>IF(M52=Output!$C$16,Y52,"")</f>
        <v/>
      </c>
      <c r="AK52" s="14" t="str">
        <f>IF(N52=Output!$C$17,Z52,"")</f>
        <v/>
      </c>
      <c r="AL52" s="20">
        <f>IF(Output!$C$7="",0,1)</f>
        <v>0</v>
      </c>
      <c r="AM52" s="20">
        <f>IF(Output!$C$9="",0,1)</f>
        <v>0</v>
      </c>
      <c r="AN52" s="20">
        <f>IF(Output!$C$10="",0,1)</f>
        <v>0</v>
      </c>
      <c r="AO52" s="20">
        <f>IF(Output!$C$11="",0,1)</f>
        <v>0</v>
      </c>
      <c r="AP52" s="20">
        <f>IF(Output!$C$12="",0,1)</f>
        <v>0</v>
      </c>
      <c r="AQ52" s="20">
        <f>IF(Output!$C$13="",0,1)</f>
        <v>0</v>
      </c>
      <c r="AR52" s="20">
        <f>IF(Output!$C$14="",0,1)</f>
        <v>0</v>
      </c>
      <c r="AS52" s="20">
        <f>IF(Output!$C$15="",0,1)</f>
        <v>0</v>
      </c>
      <c r="AT52" s="20">
        <f>IF(Output!$C$8="",0,1)</f>
        <v>0</v>
      </c>
      <c r="AU52" s="20">
        <f>IF(Output!$C$16="",0,1)</f>
        <v>0</v>
      </c>
      <c r="AV52" s="20">
        <f>IF(Output!$C$17="",0,1)</f>
        <v>0</v>
      </c>
      <c r="AW52" s="14">
        <f t="shared" si="3"/>
        <v>0</v>
      </c>
      <c r="AX52" s="14">
        <f t="shared" si="4"/>
        <v>0</v>
      </c>
      <c r="AY52" s="11" t="str">
        <f t="shared" si="30"/>
        <v/>
      </c>
      <c r="AZ52" s="11" t="str">
        <f t="shared" si="31"/>
        <v/>
      </c>
      <c r="BA52" s="11" t="str">
        <f t="shared" si="32"/>
        <v/>
      </c>
      <c r="BB52" s="11" t="str">
        <f t="shared" si="33"/>
        <v/>
      </c>
      <c r="BC52" s="11" t="str">
        <f t="shared" si="34"/>
        <v/>
      </c>
      <c r="BD52" s="11" t="str">
        <f t="shared" si="35"/>
        <v/>
      </c>
      <c r="BE52" s="11" t="str">
        <f t="shared" si="36"/>
        <v/>
      </c>
      <c r="BF52" s="11" t="str">
        <f t="shared" si="37"/>
        <v/>
      </c>
      <c r="BG52" s="11" t="str">
        <f t="shared" si="38"/>
        <v/>
      </c>
      <c r="BH52" s="11" t="str">
        <f t="shared" si="28"/>
        <v/>
      </c>
      <c r="BI52" s="11" t="str">
        <f t="shared" si="29"/>
        <v/>
      </c>
      <c r="BJ52" s="12" t="str">
        <f t="shared" si="40"/>
        <v/>
      </c>
      <c r="BK52" s="12" t="str">
        <f t="shared" si="41"/>
        <v/>
      </c>
      <c r="BL52" s="12" t="str">
        <f t="shared" si="42"/>
        <v/>
      </c>
      <c r="BM52" s="12" t="str">
        <f t="shared" si="43"/>
        <v/>
      </c>
      <c r="BN52" s="12" t="str">
        <f t="shared" si="44"/>
        <v/>
      </c>
      <c r="BO52" s="12" t="str">
        <f t="shared" si="45"/>
        <v/>
      </c>
      <c r="BP52" s="12" t="str">
        <f t="shared" si="46"/>
        <v/>
      </c>
      <c r="BQ52" s="12" t="str">
        <f t="shared" si="47"/>
        <v/>
      </c>
      <c r="BR52" s="12" t="str">
        <f t="shared" si="39"/>
        <v/>
      </c>
      <c r="BS52" s="12" t="str">
        <f t="shared" si="22"/>
        <v/>
      </c>
      <c r="BT52" s="12" t="str">
        <f t="shared" si="23"/>
        <v/>
      </c>
      <c r="BU52" s="17" t="str">
        <f t="shared" si="24"/>
        <v/>
      </c>
      <c r="BV52" s="54" t="str">
        <f t="shared" si="48"/>
        <v/>
      </c>
      <c r="BW52" s="54" t="str">
        <f t="shared" si="26"/>
        <v/>
      </c>
    </row>
    <row r="53" spans="1:75" ht="15.5" x14ac:dyDescent="0.35">
      <c r="A53" s="42"/>
      <c r="B53" s="59"/>
      <c r="C53" s="59"/>
      <c r="D53" s="44"/>
      <c r="E53" s="44"/>
      <c r="F53" s="44"/>
      <c r="G53" s="44"/>
      <c r="H53" s="44"/>
      <c r="I53" s="60"/>
      <c r="J53" s="44"/>
      <c r="K53" s="44"/>
      <c r="L53" s="44"/>
      <c r="O53" s="44"/>
      <c r="P53" s="17"/>
      <c r="Q53" s="17"/>
      <c r="R53" s="17"/>
      <c r="S53" s="17"/>
      <c r="T53" s="17"/>
      <c r="U53" s="17"/>
      <c r="V53" s="17"/>
      <c r="W53" s="17"/>
      <c r="X53" s="17"/>
      <c r="Y53" s="17"/>
      <c r="Z53" s="17"/>
      <c r="AA53" s="14"/>
      <c r="AB53" s="14"/>
      <c r="AC53" s="14"/>
      <c r="AD53" s="14"/>
      <c r="AE53" s="14"/>
      <c r="AF53" s="14"/>
      <c r="AG53" s="14"/>
      <c r="AH53" s="14"/>
      <c r="AI53" s="14"/>
      <c r="AJ53" s="14"/>
      <c r="AK53" s="14"/>
      <c r="AL53" s="20"/>
      <c r="AM53" s="20"/>
      <c r="AN53" s="20"/>
      <c r="AO53" s="20"/>
      <c r="AP53" s="20"/>
      <c r="AQ53" s="20"/>
      <c r="AR53" s="20"/>
      <c r="AS53" s="20"/>
      <c r="AT53" s="20"/>
      <c r="AU53" s="20"/>
      <c r="AV53" s="20"/>
      <c r="AW53" s="14"/>
      <c r="AX53" s="14"/>
      <c r="AY53" s="11"/>
      <c r="AZ53" s="11"/>
      <c r="BA53" s="11"/>
      <c r="BB53" s="11"/>
      <c r="BC53" s="11"/>
      <c r="BD53" s="11"/>
      <c r="BE53" s="11"/>
      <c r="BF53" s="11"/>
      <c r="BG53" s="11"/>
      <c r="BH53" s="11"/>
      <c r="BI53" s="11"/>
      <c r="BJ53" s="12"/>
      <c r="BK53" s="12"/>
      <c r="BL53" s="12"/>
      <c r="BM53" s="12"/>
      <c r="BN53" s="12"/>
      <c r="BO53" s="12"/>
      <c r="BP53" s="12"/>
      <c r="BQ53" s="12"/>
      <c r="BR53" s="12"/>
      <c r="BS53" s="12"/>
      <c r="BT53" s="12"/>
      <c r="BU53" s="17"/>
      <c r="BV53" s="54"/>
      <c r="BW53" s="54"/>
    </row>
    <row r="54" spans="1:75" ht="15.5" x14ac:dyDescent="0.35">
      <c r="A54" s="42"/>
      <c r="B54" s="59"/>
      <c r="C54" s="59"/>
      <c r="D54" s="44"/>
      <c r="E54" s="44"/>
      <c r="F54" s="44"/>
      <c r="G54" s="44"/>
      <c r="H54" s="44"/>
      <c r="I54" s="60"/>
      <c r="J54" s="44"/>
      <c r="K54" s="44"/>
      <c r="L54" s="44"/>
      <c r="O54" s="44"/>
      <c r="P54" s="17"/>
      <c r="Q54" s="17"/>
      <c r="R54" s="17"/>
      <c r="S54" s="17"/>
      <c r="T54" s="17"/>
      <c r="U54" s="17"/>
      <c r="V54" s="17"/>
      <c r="W54" s="17"/>
      <c r="X54" s="17"/>
      <c r="Y54" s="17"/>
      <c r="Z54" s="17"/>
      <c r="AA54" s="14"/>
      <c r="AB54" s="14"/>
      <c r="AC54" s="14"/>
      <c r="AD54" s="14"/>
      <c r="AE54" s="14"/>
      <c r="AF54" s="14"/>
      <c r="AG54" s="14"/>
      <c r="AH54" s="14"/>
      <c r="AI54" s="14"/>
      <c r="AJ54" s="14"/>
      <c r="AK54" s="14"/>
      <c r="AL54" s="20"/>
      <c r="AM54" s="20"/>
      <c r="AN54" s="20"/>
      <c r="AO54" s="20"/>
      <c r="AP54" s="20"/>
      <c r="AQ54" s="20"/>
      <c r="AR54" s="20"/>
      <c r="AS54" s="20"/>
      <c r="AT54" s="20"/>
      <c r="AU54" s="20"/>
      <c r="AV54" s="20"/>
      <c r="AW54" s="14"/>
      <c r="AX54" s="14"/>
      <c r="AY54" s="11"/>
      <c r="AZ54" s="11"/>
      <c r="BA54" s="11"/>
      <c r="BB54" s="11"/>
      <c r="BC54" s="11"/>
      <c r="BD54" s="11"/>
      <c r="BE54" s="11"/>
      <c r="BF54" s="11"/>
      <c r="BG54" s="11"/>
      <c r="BH54" s="11"/>
      <c r="BI54" s="11"/>
      <c r="BJ54" s="12"/>
      <c r="BK54" s="12"/>
      <c r="BL54" s="12"/>
      <c r="BM54" s="12"/>
      <c r="BN54" s="12"/>
      <c r="BO54" s="12"/>
      <c r="BP54" s="12"/>
      <c r="BQ54" s="12"/>
      <c r="BR54" s="12"/>
      <c r="BS54" s="12"/>
      <c r="BT54" s="12"/>
      <c r="BU54" s="17"/>
      <c r="BV54" s="54"/>
      <c r="BW54" s="54"/>
    </row>
    <row r="55" spans="1:75" ht="15.5" x14ac:dyDescent="0.35">
      <c r="A55" s="42"/>
      <c r="B55" s="59"/>
      <c r="C55" s="59"/>
      <c r="D55" s="44"/>
      <c r="E55" s="44"/>
      <c r="F55" s="44"/>
      <c r="G55" s="44"/>
      <c r="H55" s="44"/>
      <c r="I55" s="60"/>
      <c r="J55" s="44"/>
      <c r="K55" s="44"/>
      <c r="L55" s="44"/>
      <c r="O55" s="44"/>
      <c r="P55" s="17"/>
      <c r="Q55" s="17"/>
      <c r="R55" s="17"/>
      <c r="S55" s="17"/>
      <c r="T55" s="17"/>
      <c r="U55" s="17"/>
      <c r="V55" s="17"/>
      <c r="W55" s="17"/>
      <c r="X55" s="17"/>
      <c r="Y55" s="17"/>
      <c r="Z55" s="17"/>
      <c r="AA55" s="14"/>
      <c r="AB55" s="14"/>
      <c r="AC55" s="14"/>
      <c r="AD55" s="14"/>
      <c r="AE55" s="14"/>
      <c r="AF55" s="14"/>
      <c r="AG55" s="14"/>
      <c r="AH55" s="14"/>
      <c r="AI55" s="14"/>
      <c r="AJ55" s="14"/>
      <c r="AK55" s="14"/>
      <c r="AL55" s="20"/>
      <c r="AM55" s="20"/>
      <c r="AN55" s="20"/>
      <c r="AO55" s="20"/>
      <c r="AP55" s="20"/>
      <c r="AQ55" s="20"/>
      <c r="AR55" s="20"/>
      <c r="AS55" s="20"/>
      <c r="AT55" s="20"/>
      <c r="AU55" s="20"/>
      <c r="AV55" s="20"/>
      <c r="AW55" s="14"/>
      <c r="AX55" s="14"/>
      <c r="AY55" s="11"/>
      <c r="AZ55" s="11"/>
      <c r="BA55" s="11"/>
      <c r="BB55" s="11"/>
      <c r="BC55" s="11"/>
      <c r="BD55" s="11"/>
      <c r="BE55" s="11"/>
      <c r="BF55" s="11"/>
      <c r="BG55" s="11"/>
      <c r="BH55" s="11"/>
      <c r="BI55" s="11"/>
      <c r="BJ55" s="12"/>
      <c r="BK55" s="12"/>
      <c r="BL55" s="12"/>
      <c r="BM55" s="12"/>
      <c r="BN55" s="12"/>
      <c r="BO55" s="12"/>
      <c r="BP55" s="12"/>
      <c r="BQ55" s="12"/>
      <c r="BR55" s="12"/>
      <c r="BS55" s="12"/>
      <c r="BT55" s="12"/>
      <c r="BU55" s="17"/>
      <c r="BV55" s="54"/>
      <c r="BW55" s="54"/>
    </row>
    <row r="56" spans="1:75" ht="15.5" x14ac:dyDescent="0.35">
      <c r="A56" s="42"/>
      <c r="B56" s="44"/>
      <c r="C56" s="44"/>
      <c r="D56" s="44"/>
      <c r="E56" s="44"/>
      <c r="F56" s="44"/>
      <c r="G56" s="44"/>
      <c r="H56" s="44"/>
      <c r="I56" s="44"/>
      <c r="J56" s="44"/>
      <c r="K56" s="44"/>
      <c r="L56" s="44"/>
      <c r="O56" s="44"/>
      <c r="P56" s="17"/>
      <c r="Q56" s="17"/>
      <c r="R56" s="17"/>
      <c r="S56" s="17"/>
      <c r="T56" s="17"/>
      <c r="U56" s="17"/>
      <c r="V56" s="17"/>
      <c r="W56" s="17"/>
      <c r="X56" s="17"/>
      <c r="Y56" s="17"/>
      <c r="Z56" s="17"/>
      <c r="AA56" s="14"/>
      <c r="AB56" s="14"/>
      <c r="AC56" s="14"/>
      <c r="AD56" s="14"/>
      <c r="AE56" s="14"/>
      <c r="AF56" s="14"/>
      <c r="AG56" s="14"/>
      <c r="AH56" s="14"/>
      <c r="AI56" s="14"/>
      <c r="AJ56" s="14"/>
      <c r="AK56" s="14"/>
      <c r="AL56" s="20"/>
      <c r="AM56" s="20"/>
      <c r="AN56" s="20"/>
      <c r="AO56" s="20"/>
      <c r="AP56" s="20"/>
      <c r="AQ56" s="20"/>
      <c r="AR56" s="20"/>
      <c r="AS56" s="20"/>
      <c r="AT56" s="20"/>
      <c r="AU56" s="20"/>
      <c r="AV56" s="20"/>
      <c r="AW56" s="14"/>
      <c r="AX56" s="14"/>
      <c r="AY56" s="11"/>
      <c r="AZ56" s="11"/>
      <c r="BA56" s="11"/>
      <c r="BB56" s="11"/>
      <c r="BC56" s="11"/>
      <c r="BD56" s="11"/>
      <c r="BE56" s="11"/>
      <c r="BF56" s="11"/>
      <c r="BG56" s="11"/>
      <c r="BH56" s="11"/>
      <c r="BI56" s="11"/>
      <c r="BJ56" s="12"/>
      <c r="BK56" s="12"/>
      <c r="BL56" s="12"/>
      <c r="BM56" s="12"/>
      <c r="BN56" s="12"/>
      <c r="BO56" s="12"/>
      <c r="BP56" s="12"/>
      <c r="BQ56" s="12"/>
      <c r="BR56" s="12"/>
      <c r="BS56" s="12"/>
      <c r="BT56" s="12"/>
      <c r="BU56" s="17"/>
      <c r="BV56" s="54"/>
      <c r="BW56" s="54"/>
    </row>
    <row r="57" spans="1:75" ht="15.5" x14ac:dyDescent="0.35">
      <c r="A57" s="42"/>
      <c r="B57" s="44"/>
      <c r="C57" s="44"/>
      <c r="D57" s="44"/>
      <c r="E57" s="44"/>
      <c r="F57" s="44"/>
      <c r="G57" s="44"/>
      <c r="H57" s="44"/>
      <c r="I57" s="44"/>
      <c r="J57" s="44"/>
      <c r="K57" s="44"/>
      <c r="L57" s="44"/>
      <c r="O57" s="44"/>
      <c r="P57" s="17"/>
      <c r="Q57" s="17"/>
      <c r="R57" s="17"/>
      <c r="S57" s="17"/>
      <c r="T57" s="17"/>
      <c r="U57" s="17"/>
      <c r="V57" s="17"/>
      <c r="W57" s="17"/>
      <c r="X57" s="17"/>
      <c r="Y57" s="17"/>
      <c r="Z57" s="17"/>
      <c r="AA57" s="14"/>
      <c r="AB57" s="14"/>
      <c r="AC57" s="14"/>
      <c r="AD57" s="14"/>
      <c r="AE57" s="14"/>
      <c r="AF57" s="14"/>
      <c r="AG57" s="14"/>
      <c r="AH57" s="14"/>
      <c r="AI57" s="14"/>
      <c r="AJ57" s="14"/>
      <c r="AK57" s="14"/>
      <c r="AL57" s="20"/>
      <c r="AM57" s="20"/>
      <c r="AN57" s="20"/>
      <c r="AO57" s="20"/>
      <c r="AP57" s="20"/>
      <c r="AQ57" s="20"/>
      <c r="AR57" s="20"/>
      <c r="AS57" s="20"/>
      <c r="AT57" s="20"/>
      <c r="AU57" s="20"/>
      <c r="AV57" s="20"/>
      <c r="AW57" s="14"/>
      <c r="AX57" s="14"/>
      <c r="AY57" s="11"/>
      <c r="AZ57" s="11"/>
      <c r="BA57" s="11"/>
      <c r="BB57" s="11"/>
      <c r="BC57" s="11"/>
      <c r="BD57" s="11"/>
      <c r="BE57" s="11"/>
      <c r="BF57" s="11"/>
      <c r="BG57" s="11"/>
      <c r="BH57" s="11"/>
      <c r="BI57" s="11"/>
      <c r="BJ57" s="12"/>
      <c r="BK57" s="12"/>
      <c r="BL57" s="12"/>
      <c r="BM57" s="12"/>
      <c r="BN57" s="12"/>
      <c r="BO57" s="12"/>
      <c r="BP57" s="12"/>
      <c r="BQ57" s="12"/>
      <c r="BR57" s="12"/>
      <c r="BS57" s="12"/>
      <c r="BT57" s="12"/>
      <c r="BU57" s="17"/>
      <c r="BV57" s="54"/>
      <c r="BW57" s="54"/>
    </row>
    <row r="58" spans="1:75" ht="15.5" x14ac:dyDescent="0.35">
      <c r="A58" s="42"/>
      <c r="B58" s="44"/>
      <c r="C58" s="44"/>
      <c r="D58" s="44"/>
      <c r="E58" s="44"/>
      <c r="F58" s="44"/>
      <c r="G58" s="44"/>
      <c r="H58" s="44"/>
      <c r="I58" s="44"/>
      <c r="J58" s="44"/>
      <c r="K58" s="44"/>
      <c r="L58" s="44"/>
      <c r="O58" s="44"/>
      <c r="P58" s="17"/>
      <c r="Q58" s="17"/>
      <c r="R58" s="17"/>
      <c r="S58" s="17"/>
      <c r="T58" s="17"/>
      <c r="U58" s="17"/>
      <c r="V58" s="17"/>
      <c r="W58" s="17"/>
      <c r="X58" s="17"/>
      <c r="Y58" s="17"/>
      <c r="Z58" s="17"/>
      <c r="AA58" s="14"/>
      <c r="AB58" s="14"/>
      <c r="AC58" s="14"/>
      <c r="AD58" s="14"/>
      <c r="AE58" s="14"/>
      <c r="AF58" s="14"/>
      <c r="AG58" s="14"/>
      <c r="AH58" s="14"/>
      <c r="AI58" s="14"/>
      <c r="AJ58" s="14"/>
      <c r="AK58" s="14"/>
      <c r="AL58" s="20"/>
      <c r="AM58" s="20"/>
      <c r="AN58" s="20"/>
      <c r="AO58" s="20"/>
      <c r="AP58" s="20"/>
      <c r="AQ58" s="20"/>
      <c r="AR58" s="20"/>
      <c r="AS58" s="20"/>
      <c r="AT58" s="20"/>
      <c r="AU58" s="20"/>
      <c r="AV58" s="20"/>
      <c r="AW58" s="14"/>
      <c r="AX58" s="14"/>
      <c r="AY58" s="11"/>
      <c r="AZ58" s="11"/>
      <c r="BA58" s="11"/>
      <c r="BB58" s="11"/>
      <c r="BC58" s="11"/>
      <c r="BD58" s="11"/>
      <c r="BE58" s="11"/>
      <c r="BF58" s="11"/>
      <c r="BG58" s="11"/>
      <c r="BH58" s="11"/>
      <c r="BI58" s="11"/>
      <c r="BJ58" s="12"/>
      <c r="BK58" s="12"/>
      <c r="BL58" s="12"/>
      <c r="BM58" s="12"/>
      <c r="BN58" s="12"/>
      <c r="BO58" s="12"/>
      <c r="BP58" s="12"/>
      <c r="BQ58" s="12"/>
      <c r="BR58" s="12"/>
      <c r="BS58" s="12"/>
      <c r="BT58" s="12"/>
      <c r="BU58" s="17"/>
      <c r="BV58" s="54"/>
      <c r="BW58" s="54"/>
    </row>
    <row r="59" spans="1:75" ht="15.5" x14ac:dyDescent="0.35">
      <c r="A59" s="42"/>
      <c r="B59" s="44"/>
      <c r="C59" s="44"/>
      <c r="D59" s="44"/>
      <c r="E59" s="44"/>
      <c r="F59" s="44"/>
      <c r="G59" s="44"/>
      <c r="H59" s="44"/>
      <c r="I59" s="44"/>
      <c r="J59" s="44"/>
      <c r="K59" s="44"/>
      <c r="L59" s="44"/>
      <c r="O59" s="44"/>
      <c r="P59" s="17"/>
      <c r="Q59" s="17"/>
      <c r="R59" s="17"/>
      <c r="S59" s="17"/>
      <c r="T59" s="17"/>
      <c r="U59" s="17"/>
      <c r="V59" s="17"/>
      <c r="W59" s="17"/>
      <c r="X59" s="17"/>
      <c r="Y59" s="17"/>
      <c r="Z59" s="17"/>
      <c r="AA59" s="14"/>
      <c r="AB59" s="14"/>
      <c r="AC59" s="14"/>
      <c r="AD59" s="14"/>
      <c r="AE59" s="14"/>
      <c r="AF59" s="14"/>
      <c r="AG59" s="14"/>
      <c r="AH59" s="14"/>
      <c r="AI59" s="14"/>
      <c r="AJ59" s="14"/>
      <c r="AK59" s="14"/>
      <c r="AL59" s="20"/>
      <c r="AM59" s="20"/>
      <c r="AN59" s="20"/>
      <c r="AO59" s="20"/>
      <c r="AP59" s="20"/>
      <c r="AQ59" s="20"/>
      <c r="AR59" s="20"/>
      <c r="AS59" s="20"/>
      <c r="AT59" s="20"/>
      <c r="AU59" s="20"/>
      <c r="AV59" s="20"/>
      <c r="AW59" s="14"/>
      <c r="AX59" s="14"/>
      <c r="AY59" s="11"/>
      <c r="AZ59" s="11"/>
      <c r="BA59" s="11"/>
      <c r="BB59" s="11"/>
      <c r="BC59" s="11"/>
      <c r="BD59" s="11"/>
      <c r="BE59" s="11"/>
      <c r="BF59" s="11"/>
      <c r="BG59" s="11"/>
      <c r="BH59" s="11"/>
      <c r="BI59" s="11"/>
      <c r="BJ59" s="12"/>
      <c r="BK59" s="12"/>
      <c r="BL59" s="12"/>
      <c r="BM59" s="12"/>
      <c r="BN59" s="12"/>
      <c r="BO59" s="12"/>
      <c r="BP59" s="12"/>
      <c r="BQ59" s="12"/>
      <c r="BR59" s="12"/>
      <c r="BS59" s="12"/>
      <c r="BT59" s="12"/>
      <c r="BU59" s="17"/>
      <c r="BV59" s="54"/>
      <c r="BW59" s="54"/>
    </row>
    <row r="60" spans="1:75" ht="15.5" x14ac:dyDescent="0.35">
      <c r="A60" s="42"/>
      <c r="B60" s="44"/>
      <c r="C60" s="44"/>
      <c r="D60" s="44"/>
      <c r="E60" s="44"/>
      <c r="F60" s="44"/>
      <c r="G60" s="44"/>
      <c r="H60" s="44"/>
      <c r="I60" s="44"/>
      <c r="J60" s="44"/>
      <c r="K60" s="44"/>
      <c r="L60" s="44"/>
      <c r="O60" s="44"/>
      <c r="P60" s="17"/>
      <c r="Q60" s="17"/>
      <c r="R60" s="17"/>
      <c r="S60" s="17"/>
      <c r="T60" s="17"/>
      <c r="U60" s="17"/>
      <c r="V60" s="17"/>
      <c r="W60" s="17"/>
      <c r="X60" s="17"/>
      <c r="Y60" s="17"/>
      <c r="Z60" s="17"/>
      <c r="AA60" s="14"/>
      <c r="AB60" s="14"/>
      <c r="AC60" s="14"/>
      <c r="AD60" s="14"/>
      <c r="AE60" s="14"/>
      <c r="AF60" s="14"/>
      <c r="AG60" s="14"/>
      <c r="AH60" s="14"/>
      <c r="AI60" s="14"/>
      <c r="AJ60" s="14"/>
      <c r="AK60" s="14"/>
      <c r="AL60" s="20"/>
      <c r="AM60" s="20"/>
      <c r="AN60" s="20"/>
      <c r="AO60" s="20"/>
      <c r="AP60" s="20"/>
      <c r="AQ60" s="20"/>
      <c r="AR60" s="20"/>
      <c r="AS60" s="20"/>
      <c r="AT60" s="20"/>
      <c r="AU60" s="20"/>
      <c r="AV60" s="20"/>
      <c r="AW60" s="14"/>
      <c r="AX60" s="14"/>
      <c r="AY60" s="11"/>
      <c r="AZ60" s="11"/>
      <c r="BA60" s="11"/>
      <c r="BB60" s="11"/>
      <c r="BC60" s="11"/>
      <c r="BD60" s="11"/>
      <c r="BE60" s="11"/>
      <c r="BF60" s="11"/>
      <c r="BG60" s="11"/>
      <c r="BH60" s="11"/>
      <c r="BI60" s="11"/>
      <c r="BJ60" s="12"/>
      <c r="BK60" s="12"/>
      <c r="BL60" s="12"/>
      <c r="BM60" s="12"/>
      <c r="BN60" s="12"/>
      <c r="BO60" s="12"/>
      <c r="BP60" s="12"/>
      <c r="BQ60" s="12"/>
      <c r="BR60" s="12"/>
      <c r="BS60" s="12"/>
      <c r="BT60" s="12"/>
      <c r="BU60" s="17"/>
      <c r="BV60" s="54"/>
      <c r="BW60" s="54"/>
    </row>
    <row r="61" spans="1:75" ht="15.5" x14ac:dyDescent="0.35">
      <c r="A61" s="42"/>
      <c r="B61" s="44"/>
      <c r="C61" s="44"/>
      <c r="D61" s="44"/>
      <c r="E61" s="44"/>
      <c r="F61" s="44"/>
      <c r="G61" s="44"/>
      <c r="H61" s="44"/>
      <c r="I61" s="44"/>
      <c r="J61" s="44"/>
      <c r="K61" s="44"/>
      <c r="L61" s="44"/>
      <c r="O61" s="44"/>
      <c r="P61" s="17"/>
      <c r="Q61" s="17"/>
      <c r="R61" s="17"/>
      <c r="S61" s="17"/>
      <c r="T61" s="17"/>
      <c r="U61" s="17"/>
      <c r="V61" s="17"/>
      <c r="W61" s="17"/>
      <c r="X61" s="17"/>
      <c r="Y61" s="17"/>
      <c r="Z61" s="17"/>
      <c r="AA61" s="14"/>
      <c r="AB61" s="14"/>
      <c r="AC61" s="14"/>
      <c r="AD61" s="14"/>
      <c r="AE61" s="14"/>
      <c r="AF61" s="14"/>
      <c r="AG61" s="14"/>
      <c r="AH61" s="14"/>
      <c r="AI61" s="14"/>
      <c r="AJ61" s="14"/>
      <c r="AK61" s="14"/>
      <c r="AL61" s="20"/>
      <c r="AM61" s="20"/>
      <c r="AN61" s="20"/>
      <c r="AO61" s="20"/>
      <c r="AP61" s="20"/>
      <c r="AQ61" s="20"/>
      <c r="AR61" s="20"/>
      <c r="AS61" s="20"/>
      <c r="AT61" s="20"/>
      <c r="AU61" s="20"/>
      <c r="AV61" s="20"/>
      <c r="AW61" s="14"/>
      <c r="AX61" s="14"/>
      <c r="AY61" s="11"/>
      <c r="AZ61" s="11"/>
      <c r="BA61" s="11"/>
      <c r="BB61" s="11"/>
      <c r="BC61" s="11"/>
      <c r="BD61" s="11"/>
      <c r="BE61" s="11"/>
      <c r="BF61" s="11"/>
      <c r="BG61" s="11"/>
      <c r="BH61" s="11"/>
      <c r="BI61" s="11"/>
      <c r="BJ61" s="12"/>
      <c r="BK61" s="12"/>
      <c r="BL61" s="12"/>
      <c r="BM61" s="12"/>
      <c r="BN61" s="12"/>
      <c r="BO61" s="12"/>
      <c r="BP61" s="12"/>
      <c r="BQ61" s="12"/>
      <c r="BR61" s="12"/>
      <c r="BS61" s="12"/>
      <c r="BT61" s="12"/>
      <c r="BU61" s="17"/>
      <c r="BV61" s="54"/>
      <c r="BW61" s="54"/>
    </row>
    <row r="62" spans="1:75" ht="15.5" x14ac:dyDescent="0.35">
      <c r="A62" s="42"/>
      <c r="B62" s="44"/>
      <c r="C62" s="44"/>
      <c r="D62" s="44"/>
      <c r="E62" s="44"/>
      <c r="F62" s="44"/>
      <c r="G62" s="44"/>
      <c r="H62" s="44"/>
      <c r="I62" s="44"/>
      <c r="J62" s="44"/>
      <c r="K62" s="44"/>
      <c r="L62" s="44"/>
      <c r="O62" s="44"/>
      <c r="P62" s="17"/>
      <c r="Q62" s="17"/>
      <c r="R62" s="17"/>
      <c r="S62" s="17"/>
      <c r="T62" s="17"/>
      <c r="U62" s="17"/>
      <c r="V62" s="17"/>
      <c r="W62" s="17"/>
      <c r="X62" s="17"/>
      <c r="Y62" s="17"/>
      <c r="Z62" s="17"/>
      <c r="AA62" s="14"/>
      <c r="AB62" s="14"/>
      <c r="AC62" s="14"/>
      <c r="AD62" s="14"/>
      <c r="AE62" s="14"/>
      <c r="AF62" s="14"/>
      <c r="AG62" s="14"/>
      <c r="AH62" s="14"/>
      <c r="AI62" s="14"/>
      <c r="AJ62" s="14"/>
      <c r="AK62" s="14"/>
      <c r="AL62" s="20"/>
      <c r="AM62" s="20"/>
      <c r="AN62" s="20"/>
      <c r="AO62" s="20"/>
      <c r="AP62" s="20"/>
      <c r="AQ62" s="20"/>
      <c r="AR62" s="20"/>
      <c r="AS62" s="20"/>
      <c r="AT62" s="20"/>
      <c r="AU62" s="20"/>
      <c r="AV62" s="20"/>
      <c r="AW62" s="14"/>
      <c r="AX62" s="14"/>
      <c r="AY62" s="11"/>
      <c r="AZ62" s="11"/>
      <c r="BA62" s="11"/>
      <c r="BB62" s="11"/>
      <c r="BC62" s="11"/>
      <c r="BD62" s="11"/>
      <c r="BE62" s="11"/>
      <c r="BF62" s="11"/>
      <c r="BG62" s="11"/>
      <c r="BH62" s="11"/>
      <c r="BI62" s="11"/>
      <c r="BJ62" s="12"/>
      <c r="BK62" s="12"/>
      <c r="BL62" s="12"/>
      <c r="BM62" s="12"/>
      <c r="BN62" s="12"/>
      <c r="BO62" s="12"/>
      <c r="BP62" s="12"/>
      <c r="BQ62" s="12"/>
      <c r="BR62" s="12"/>
      <c r="BS62" s="12"/>
      <c r="BT62" s="12"/>
      <c r="BU62" s="17"/>
      <c r="BV62" s="54"/>
      <c r="BW62" s="54"/>
    </row>
    <row r="63" spans="1:75" ht="15.5" x14ac:dyDescent="0.35">
      <c r="A63" s="42"/>
      <c r="B63" s="44"/>
      <c r="C63" s="44"/>
      <c r="D63" s="44"/>
      <c r="E63" s="44"/>
      <c r="F63" s="44"/>
      <c r="G63" s="44"/>
      <c r="H63" s="44"/>
      <c r="I63" s="44"/>
      <c r="J63" s="44"/>
      <c r="K63" s="44"/>
      <c r="L63" s="44"/>
      <c r="O63" s="44"/>
      <c r="P63" s="17"/>
      <c r="Q63" s="17"/>
      <c r="R63" s="17"/>
      <c r="S63" s="17"/>
      <c r="T63" s="17"/>
      <c r="U63" s="17"/>
      <c r="V63" s="17"/>
      <c r="W63" s="17"/>
      <c r="X63" s="17"/>
      <c r="Y63" s="17"/>
      <c r="Z63" s="17"/>
      <c r="AA63" s="14"/>
      <c r="AB63" s="14"/>
      <c r="AC63" s="14"/>
      <c r="AD63" s="14"/>
      <c r="AE63" s="14"/>
      <c r="AF63" s="14"/>
      <c r="AG63" s="14"/>
      <c r="AH63" s="14"/>
      <c r="AI63" s="14"/>
      <c r="AJ63" s="14"/>
      <c r="AK63" s="14"/>
      <c r="AL63" s="20"/>
      <c r="AM63" s="20"/>
      <c r="AN63" s="20"/>
      <c r="AO63" s="20"/>
      <c r="AP63" s="20"/>
      <c r="AQ63" s="20"/>
      <c r="AR63" s="20"/>
      <c r="AS63" s="20"/>
      <c r="AT63" s="20"/>
      <c r="AU63" s="20"/>
      <c r="AV63" s="20"/>
      <c r="AW63" s="14"/>
      <c r="AX63" s="14"/>
      <c r="AY63" s="11"/>
      <c r="AZ63" s="11"/>
      <c r="BA63" s="11"/>
      <c r="BB63" s="11"/>
      <c r="BC63" s="11"/>
      <c r="BD63" s="11"/>
      <c r="BE63" s="11"/>
      <c r="BF63" s="11"/>
      <c r="BG63" s="11"/>
      <c r="BH63" s="11"/>
      <c r="BI63" s="11"/>
      <c r="BJ63" s="12"/>
      <c r="BK63" s="12"/>
      <c r="BL63" s="12"/>
      <c r="BM63" s="12"/>
      <c r="BN63" s="12"/>
      <c r="BO63" s="12"/>
      <c r="BP63" s="12"/>
      <c r="BQ63" s="12"/>
      <c r="BR63" s="12"/>
      <c r="BS63" s="12"/>
      <c r="BT63" s="12"/>
      <c r="BU63" s="17"/>
      <c r="BV63" s="54"/>
      <c r="BW63" s="54"/>
    </row>
    <row r="64" spans="1:75" ht="15.5" x14ac:dyDescent="0.35">
      <c r="A64" s="42"/>
      <c r="B64" s="44"/>
      <c r="C64" s="44"/>
      <c r="D64" s="44"/>
      <c r="E64" s="44"/>
      <c r="F64" s="44"/>
      <c r="G64" s="44"/>
      <c r="H64" s="44"/>
      <c r="I64" s="44"/>
      <c r="J64" s="44"/>
      <c r="K64" s="44"/>
      <c r="L64" s="44"/>
      <c r="O64" s="44"/>
      <c r="P64" s="17"/>
      <c r="Q64" s="17"/>
      <c r="R64" s="17"/>
      <c r="S64" s="17"/>
      <c r="T64" s="17"/>
      <c r="U64" s="17"/>
      <c r="V64" s="17"/>
      <c r="W64" s="17"/>
      <c r="X64" s="17"/>
      <c r="Y64" s="17"/>
      <c r="Z64" s="17"/>
      <c r="AA64" s="14"/>
      <c r="AB64" s="14"/>
      <c r="AC64" s="14"/>
      <c r="AD64" s="14"/>
      <c r="AE64" s="14"/>
      <c r="AF64" s="14"/>
      <c r="AG64" s="14"/>
      <c r="AH64" s="14"/>
      <c r="AI64" s="14"/>
      <c r="AJ64" s="14"/>
      <c r="AK64" s="14"/>
      <c r="AL64" s="20"/>
      <c r="AM64" s="20"/>
      <c r="AN64" s="20"/>
      <c r="AO64" s="20"/>
      <c r="AP64" s="20"/>
      <c r="AQ64" s="20"/>
      <c r="AR64" s="20"/>
      <c r="AS64" s="20"/>
      <c r="AT64" s="20"/>
      <c r="AU64" s="20"/>
      <c r="AV64" s="20"/>
      <c r="AW64" s="14"/>
      <c r="AX64" s="14"/>
      <c r="AY64" s="11"/>
      <c r="AZ64" s="11"/>
      <c r="BA64" s="11"/>
      <c r="BB64" s="11"/>
      <c r="BC64" s="11"/>
      <c r="BD64" s="11"/>
      <c r="BE64" s="11"/>
      <c r="BF64" s="11"/>
      <c r="BG64" s="11"/>
      <c r="BH64" s="11"/>
      <c r="BI64" s="11"/>
      <c r="BJ64" s="12"/>
      <c r="BK64" s="12"/>
      <c r="BL64" s="12"/>
      <c r="BM64" s="12"/>
      <c r="BN64" s="12"/>
      <c r="BO64" s="12"/>
      <c r="BP64" s="12"/>
      <c r="BQ64" s="12"/>
      <c r="BR64" s="12"/>
      <c r="BS64" s="12"/>
      <c r="BT64" s="12"/>
      <c r="BU64" s="17"/>
      <c r="BV64" s="54"/>
      <c r="BW64" s="54"/>
    </row>
    <row r="65" spans="1:75" ht="15.5" x14ac:dyDescent="0.35">
      <c r="A65" s="42"/>
      <c r="B65" s="44"/>
      <c r="C65" s="44"/>
      <c r="D65" s="44"/>
      <c r="E65" s="44"/>
      <c r="F65" s="44"/>
      <c r="G65" s="44"/>
      <c r="H65" s="44"/>
      <c r="I65" s="44"/>
      <c r="J65" s="44"/>
      <c r="K65" s="44"/>
      <c r="L65" s="44"/>
      <c r="O65" s="44"/>
      <c r="P65" s="17"/>
      <c r="Q65" s="17"/>
      <c r="R65" s="17"/>
      <c r="S65" s="17"/>
      <c r="T65" s="17"/>
      <c r="U65" s="17"/>
      <c r="V65" s="17"/>
      <c r="W65" s="17"/>
      <c r="X65" s="17"/>
      <c r="Y65" s="17"/>
      <c r="Z65" s="17"/>
      <c r="AA65" s="14"/>
      <c r="AB65" s="14"/>
      <c r="AC65" s="14"/>
      <c r="AD65" s="14"/>
      <c r="AE65" s="14"/>
      <c r="AF65" s="14"/>
      <c r="AG65" s="14"/>
      <c r="AH65" s="14"/>
      <c r="AI65" s="14"/>
      <c r="AJ65" s="14"/>
      <c r="AK65" s="14"/>
      <c r="AL65" s="20"/>
      <c r="AM65" s="20"/>
      <c r="AN65" s="20"/>
      <c r="AO65" s="20"/>
      <c r="AP65" s="20"/>
      <c r="AQ65" s="20"/>
      <c r="AR65" s="20"/>
      <c r="AS65" s="20"/>
      <c r="AT65" s="20"/>
      <c r="AU65" s="20"/>
      <c r="AV65" s="20"/>
      <c r="AW65" s="14"/>
      <c r="AX65" s="14"/>
      <c r="AY65" s="11"/>
      <c r="AZ65" s="11"/>
      <c r="BA65" s="11"/>
      <c r="BB65" s="11"/>
      <c r="BC65" s="11"/>
      <c r="BD65" s="11"/>
      <c r="BE65" s="11"/>
      <c r="BF65" s="11"/>
      <c r="BG65" s="11"/>
      <c r="BH65" s="11"/>
      <c r="BI65" s="11"/>
      <c r="BJ65" s="12"/>
      <c r="BK65" s="12"/>
      <c r="BL65" s="12"/>
      <c r="BM65" s="12"/>
      <c r="BN65" s="12"/>
      <c r="BO65" s="12"/>
      <c r="BP65" s="12"/>
      <c r="BQ65" s="12"/>
      <c r="BR65" s="12"/>
      <c r="BS65" s="12"/>
      <c r="BT65" s="12"/>
      <c r="BU65" s="17"/>
      <c r="BV65" s="54"/>
      <c r="BW65" s="54"/>
    </row>
    <row r="66" spans="1:75" ht="15.5" x14ac:dyDescent="0.35">
      <c r="A66" s="42"/>
      <c r="B66" s="44"/>
      <c r="C66" s="44"/>
      <c r="D66" s="44"/>
      <c r="E66" s="44"/>
      <c r="F66" s="44"/>
      <c r="G66" s="44"/>
      <c r="H66" s="44"/>
      <c r="I66" s="44"/>
      <c r="J66" s="44"/>
      <c r="K66" s="44"/>
      <c r="L66" s="44"/>
      <c r="O66" s="44"/>
      <c r="P66" s="17"/>
      <c r="Q66" s="17"/>
      <c r="R66" s="17"/>
      <c r="S66" s="17"/>
      <c r="T66" s="17"/>
      <c r="U66" s="17"/>
      <c r="V66" s="17"/>
      <c r="W66" s="17"/>
      <c r="X66" s="17"/>
      <c r="Y66" s="17"/>
      <c r="Z66" s="17"/>
      <c r="AA66" s="14"/>
      <c r="AB66" s="14"/>
      <c r="AC66" s="14"/>
      <c r="AD66" s="14"/>
      <c r="AE66" s="14"/>
      <c r="AF66" s="14"/>
      <c r="AG66" s="14"/>
      <c r="AH66" s="14"/>
      <c r="AI66" s="14"/>
      <c r="AJ66" s="14"/>
      <c r="AK66" s="14"/>
      <c r="AL66" s="20"/>
      <c r="AM66" s="20"/>
      <c r="AN66" s="20"/>
      <c r="AO66" s="20"/>
      <c r="AP66" s="20"/>
      <c r="AQ66" s="20"/>
      <c r="AR66" s="20"/>
      <c r="AS66" s="20"/>
      <c r="AT66" s="20"/>
      <c r="AU66" s="20"/>
      <c r="AV66" s="20"/>
      <c r="AW66" s="14"/>
      <c r="AX66" s="14"/>
      <c r="AY66" s="11"/>
      <c r="AZ66" s="11"/>
      <c r="BA66" s="11"/>
      <c r="BB66" s="11"/>
      <c r="BC66" s="11"/>
      <c r="BD66" s="11"/>
      <c r="BE66" s="11"/>
      <c r="BF66" s="11"/>
      <c r="BG66" s="11"/>
      <c r="BH66" s="11"/>
      <c r="BI66" s="11"/>
      <c r="BJ66" s="12"/>
      <c r="BK66" s="12"/>
      <c r="BL66" s="12"/>
      <c r="BM66" s="12"/>
      <c r="BN66" s="12"/>
      <c r="BO66" s="12"/>
      <c r="BP66" s="12"/>
      <c r="BQ66" s="12"/>
      <c r="BR66" s="12"/>
      <c r="BS66" s="12"/>
      <c r="BT66" s="12"/>
      <c r="BU66" s="17"/>
      <c r="BV66" s="54"/>
      <c r="BW66" s="54"/>
    </row>
    <row r="67" spans="1:75" ht="15.5" x14ac:dyDescent="0.35">
      <c r="A67" s="42"/>
      <c r="B67" s="44"/>
      <c r="C67" s="44"/>
      <c r="D67" s="44"/>
      <c r="E67" s="44"/>
      <c r="F67" s="44"/>
      <c r="G67" s="44"/>
      <c r="H67" s="44"/>
      <c r="I67" s="44"/>
      <c r="J67" s="44"/>
      <c r="K67" s="44"/>
      <c r="L67" s="44"/>
      <c r="O67" s="44"/>
      <c r="P67" s="17"/>
      <c r="Q67" s="17"/>
      <c r="R67" s="17"/>
      <c r="S67" s="17"/>
      <c r="T67" s="17"/>
      <c r="U67" s="17"/>
      <c r="V67" s="17"/>
      <c r="W67" s="17"/>
      <c r="X67" s="17"/>
      <c r="Y67" s="17"/>
      <c r="Z67" s="17"/>
      <c r="AA67" s="14"/>
      <c r="AB67" s="14"/>
      <c r="AC67" s="14"/>
      <c r="AD67" s="14"/>
      <c r="AE67" s="14"/>
      <c r="AF67" s="14"/>
      <c r="AG67" s="14"/>
      <c r="AH67" s="14"/>
      <c r="AI67" s="14"/>
      <c r="AJ67" s="14"/>
      <c r="AK67" s="14"/>
      <c r="AL67" s="20"/>
      <c r="AM67" s="20"/>
      <c r="AN67" s="20"/>
      <c r="AO67" s="20"/>
      <c r="AP67" s="20"/>
      <c r="AQ67" s="20"/>
      <c r="AR67" s="20"/>
      <c r="AS67" s="20"/>
      <c r="AT67" s="20"/>
      <c r="AU67" s="20"/>
      <c r="AV67" s="20"/>
      <c r="AW67" s="14"/>
      <c r="AX67" s="14"/>
      <c r="AY67" s="11"/>
      <c r="AZ67" s="11"/>
      <c r="BA67" s="11"/>
      <c r="BB67" s="11"/>
      <c r="BC67" s="11"/>
      <c r="BD67" s="11"/>
      <c r="BE67" s="11"/>
      <c r="BF67" s="11"/>
      <c r="BG67" s="11"/>
      <c r="BH67" s="11"/>
      <c r="BI67" s="11"/>
      <c r="BJ67" s="12"/>
      <c r="BK67" s="12"/>
      <c r="BL67" s="12"/>
      <c r="BM67" s="12"/>
      <c r="BN67" s="12"/>
      <c r="BO67" s="12"/>
      <c r="BP67" s="12"/>
      <c r="BQ67" s="12"/>
      <c r="BR67" s="12"/>
      <c r="BS67" s="12"/>
      <c r="BT67" s="12"/>
      <c r="BU67" s="17"/>
      <c r="BV67" s="54"/>
      <c r="BW67" s="54"/>
    </row>
    <row r="68" spans="1:75" ht="15.5" x14ac:dyDescent="0.35">
      <c r="A68" s="42"/>
      <c r="B68" s="44"/>
      <c r="C68" s="44"/>
      <c r="D68" s="44"/>
      <c r="E68" s="44"/>
      <c r="F68" s="44"/>
      <c r="G68" s="44"/>
      <c r="H68" s="44"/>
      <c r="I68" s="44"/>
      <c r="J68" s="44"/>
      <c r="K68" s="44"/>
      <c r="L68" s="44"/>
      <c r="O68" s="44"/>
      <c r="P68" s="17"/>
      <c r="Q68" s="17"/>
      <c r="R68" s="17"/>
      <c r="S68" s="17"/>
      <c r="T68" s="17"/>
      <c r="U68" s="17"/>
      <c r="V68" s="17"/>
      <c r="W68" s="17"/>
      <c r="X68" s="17"/>
      <c r="Y68" s="17"/>
      <c r="Z68" s="17"/>
      <c r="AA68" s="14"/>
      <c r="AB68" s="14"/>
      <c r="AC68" s="14"/>
      <c r="AD68" s="14"/>
      <c r="AE68" s="14"/>
      <c r="AF68" s="14"/>
      <c r="AG68" s="14"/>
      <c r="AH68" s="14"/>
      <c r="AI68" s="14"/>
      <c r="AJ68" s="14"/>
      <c r="AK68" s="14"/>
      <c r="AL68" s="20"/>
      <c r="AM68" s="20"/>
      <c r="AN68" s="20"/>
      <c r="AO68" s="20"/>
      <c r="AP68" s="20"/>
      <c r="AQ68" s="20"/>
      <c r="AR68" s="20"/>
      <c r="AS68" s="20"/>
      <c r="AT68" s="20"/>
      <c r="AU68" s="20"/>
      <c r="AV68" s="20"/>
      <c r="AW68" s="14"/>
      <c r="AX68" s="14"/>
      <c r="AY68" s="11"/>
      <c r="AZ68" s="11"/>
      <c r="BA68" s="11"/>
      <c r="BB68" s="11"/>
      <c r="BC68" s="11"/>
      <c r="BD68" s="11"/>
      <c r="BE68" s="11"/>
      <c r="BF68" s="11"/>
      <c r="BG68" s="11"/>
      <c r="BH68" s="11"/>
      <c r="BI68" s="11"/>
      <c r="BJ68" s="12"/>
      <c r="BK68" s="12"/>
      <c r="BL68" s="12"/>
      <c r="BM68" s="12"/>
      <c r="BN68" s="12"/>
      <c r="BO68" s="12"/>
      <c r="BP68" s="12"/>
      <c r="BQ68" s="12"/>
      <c r="BR68" s="12"/>
      <c r="BS68" s="12"/>
      <c r="BT68" s="12"/>
      <c r="BU68" s="17"/>
      <c r="BV68" s="54"/>
      <c r="BW68" s="54"/>
    </row>
    <row r="69" spans="1:75" ht="15.5" x14ac:dyDescent="0.35">
      <c r="A69" s="42"/>
      <c r="B69" s="38"/>
      <c r="D69" s="44"/>
      <c r="E69" s="44"/>
      <c r="F69" s="44"/>
      <c r="G69" s="44"/>
      <c r="H69" s="44"/>
      <c r="I69" s="44"/>
      <c r="J69" s="44"/>
      <c r="K69" s="44"/>
      <c r="L69" s="44"/>
      <c r="AA69" s="14"/>
      <c r="AB69" s="14"/>
      <c r="AC69" s="14"/>
      <c r="AD69" s="14"/>
      <c r="AE69" s="14"/>
      <c r="AF69" s="14"/>
      <c r="AG69" s="14"/>
      <c r="AH69" s="14"/>
      <c r="AI69" s="14"/>
      <c r="AJ69" s="14"/>
      <c r="AK69" s="14"/>
      <c r="BU69" s="17"/>
      <c r="BV69" s="54"/>
      <c r="BW69" s="54"/>
    </row>
    <row r="70" spans="1:75" ht="15.5" x14ac:dyDescent="0.35">
      <c r="A70" s="42"/>
      <c r="B70" s="38"/>
      <c r="D70" s="44"/>
      <c r="E70" s="44"/>
      <c r="F70" s="44"/>
      <c r="G70" s="44"/>
      <c r="H70" s="44"/>
      <c r="I70" s="44"/>
      <c r="J70" s="44"/>
      <c r="K70" s="44"/>
      <c r="L70" s="44"/>
      <c r="AA70" s="14"/>
      <c r="AB70" s="14"/>
      <c r="AC70" s="14"/>
      <c r="AD70" s="14"/>
      <c r="AE70" s="14"/>
      <c r="AF70" s="14"/>
      <c r="AG70" s="14"/>
      <c r="AH70" s="14"/>
      <c r="AI70" s="14"/>
      <c r="AJ70" s="14"/>
      <c r="AK70" s="14"/>
      <c r="BU70" s="17"/>
      <c r="BV70" s="54"/>
      <c r="BW70" s="54"/>
    </row>
    <row r="71" spans="1:75" ht="15.5" x14ac:dyDescent="0.35">
      <c r="A71" s="42"/>
      <c r="B71" s="38"/>
      <c r="D71" s="44"/>
      <c r="E71" s="44"/>
      <c r="F71" s="44"/>
      <c r="G71" s="44"/>
      <c r="H71" s="44"/>
      <c r="I71" s="44"/>
      <c r="J71" s="44"/>
      <c r="K71" s="44"/>
      <c r="L71" s="44"/>
      <c r="AA71" s="14"/>
      <c r="AB71" s="14"/>
      <c r="AC71" s="14"/>
      <c r="AD71" s="14"/>
      <c r="AE71" s="14"/>
      <c r="AF71" s="14"/>
      <c r="AG71" s="14"/>
      <c r="AH71" s="14"/>
      <c r="AI71" s="14"/>
      <c r="AJ71" s="14"/>
      <c r="AK71" s="14"/>
      <c r="BU71" s="17"/>
      <c r="BV71" s="54"/>
      <c r="BW71" s="54"/>
    </row>
    <row r="72" spans="1:75" ht="15.5" x14ac:dyDescent="0.35">
      <c r="A72" s="42"/>
      <c r="B72" s="38"/>
      <c r="D72" s="44"/>
      <c r="E72" s="44"/>
      <c r="F72" s="44"/>
      <c r="G72" s="44"/>
      <c r="H72" s="44"/>
      <c r="I72" s="44"/>
      <c r="J72" s="44"/>
      <c r="K72" s="44"/>
      <c r="L72" s="44"/>
      <c r="AA72" s="14"/>
      <c r="AB72" s="14"/>
      <c r="AC72" s="14"/>
      <c r="AD72" s="14"/>
      <c r="AE72" s="14"/>
      <c r="AF72" s="14"/>
      <c r="AG72" s="14"/>
      <c r="AH72" s="14"/>
      <c r="AI72" s="14"/>
      <c r="AJ72" s="14"/>
      <c r="AK72" s="14"/>
      <c r="BU72" s="17"/>
      <c r="BV72" s="54"/>
      <c r="BW72" s="54"/>
    </row>
    <row r="73" spans="1:75" ht="15.5" x14ac:dyDescent="0.35">
      <c r="A73" s="42"/>
      <c r="B73" s="38"/>
      <c r="D73" s="44"/>
      <c r="E73" s="44"/>
      <c r="F73" s="44"/>
      <c r="G73" s="44"/>
      <c r="H73" s="44"/>
      <c r="I73" s="44"/>
      <c r="J73" s="44"/>
      <c r="K73" s="44"/>
      <c r="L73" s="44"/>
      <c r="AA73" s="14"/>
      <c r="AB73" s="14"/>
      <c r="AC73" s="14"/>
      <c r="AD73" s="14"/>
      <c r="AE73" s="14"/>
      <c r="AF73" s="14"/>
      <c r="AG73" s="14"/>
      <c r="AH73" s="14"/>
      <c r="AI73" s="14"/>
      <c r="AJ73" s="14"/>
      <c r="AK73" s="14"/>
      <c r="BU73" s="17"/>
      <c r="BV73" s="54"/>
      <c r="BW73" s="54"/>
    </row>
    <row r="74" spans="1:75" ht="15.5" x14ac:dyDescent="0.35">
      <c r="A74" s="42"/>
      <c r="B74" s="38"/>
      <c r="D74" s="44"/>
      <c r="E74" s="44"/>
      <c r="F74" s="44"/>
      <c r="G74" s="44"/>
      <c r="H74" s="44"/>
      <c r="I74" s="44"/>
      <c r="J74" s="44"/>
      <c r="K74" s="44"/>
      <c r="L74" s="44"/>
      <c r="AA74" s="14"/>
      <c r="AB74" s="14"/>
      <c r="AC74" s="14"/>
      <c r="AD74" s="14"/>
      <c r="AE74" s="14"/>
      <c r="AF74" s="14"/>
      <c r="AG74" s="14"/>
      <c r="AH74" s="14"/>
      <c r="AI74" s="14"/>
      <c r="AJ74" s="14"/>
      <c r="AK74" s="14"/>
      <c r="BU74" s="17"/>
      <c r="BV74" s="54"/>
      <c r="BW74" s="54"/>
    </row>
    <row r="75" spans="1:75" ht="15.5" x14ac:dyDescent="0.35">
      <c r="A75" s="42"/>
      <c r="B75" s="38"/>
      <c r="D75" s="44"/>
      <c r="E75" s="44"/>
      <c r="F75" s="44"/>
      <c r="G75" s="44"/>
      <c r="H75" s="44"/>
      <c r="I75" s="44"/>
      <c r="J75" s="44"/>
      <c r="K75" s="44"/>
      <c r="L75" s="44"/>
      <c r="AA75" s="14"/>
      <c r="AB75" s="14"/>
      <c r="AC75" s="14"/>
      <c r="AD75" s="14"/>
      <c r="AE75" s="14"/>
      <c r="AF75" s="14"/>
      <c r="AG75" s="14"/>
      <c r="AH75" s="14"/>
      <c r="AI75" s="14"/>
      <c r="AJ75" s="14"/>
      <c r="AK75" s="14"/>
      <c r="BU75" s="17"/>
      <c r="BV75" s="54"/>
      <c r="BW75" s="54"/>
    </row>
    <row r="76" spans="1:75" ht="15.5" x14ac:dyDescent="0.35">
      <c r="A76" s="42"/>
      <c r="B76" s="38"/>
      <c r="D76" s="44"/>
      <c r="E76" s="44"/>
      <c r="F76" s="44"/>
      <c r="G76" s="44"/>
      <c r="H76" s="44"/>
      <c r="I76" s="44"/>
      <c r="J76" s="44"/>
      <c r="K76" s="44"/>
      <c r="L76" s="44"/>
      <c r="AA76" s="14"/>
      <c r="AB76" s="14"/>
      <c r="AC76" s="14"/>
      <c r="AD76" s="14"/>
      <c r="AE76" s="14"/>
      <c r="AF76" s="14"/>
      <c r="AG76" s="14"/>
      <c r="AH76" s="14"/>
      <c r="AI76" s="14"/>
      <c r="AJ76" s="14"/>
      <c r="AK76" s="14"/>
      <c r="BU76" s="17"/>
      <c r="BV76" s="54"/>
      <c r="BW76" s="54"/>
    </row>
    <row r="77" spans="1:75" ht="15.5" x14ac:dyDescent="0.35">
      <c r="A77" s="42"/>
      <c r="B77" s="38"/>
      <c r="D77" s="44"/>
      <c r="E77" s="44"/>
      <c r="F77" s="44"/>
      <c r="G77" s="44"/>
      <c r="H77" s="44"/>
      <c r="I77" s="44"/>
      <c r="J77" s="44"/>
      <c r="K77" s="44"/>
      <c r="L77" s="44"/>
      <c r="AA77" s="14"/>
      <c r="AB77" s="14"/>
      <c r="AC77" s="14"/>
      <c r="AD77" s="14"/>
      <c r="AE77" s="14"/>
      <c r="AF77" s="14"/>
      <c r="AG77" s="14"/>
      <c r="AH77" s="14"/>
      <c r="AI77" s="14"/>
      <c r="AJ77" s="14"/>
      <c r="AK77" s="14"/>
      <c r="BU77" s="17"/>
      <c r="BV77" s="54"/>
      <c r="BW77" s="54"/>
    </row>
    <row r="78" spans="1:75" ht="15.5" x14ac:dyDescent="0.35">
      <c r="A78" s="42"/>
      <c r="B78" s="38"/>
      <c r="D78" s="44"/>
      <c r="E78" s="44"/>
      <c r="F78" s="44"/>
      <c r="G78" s="44"/>
      <c r="H78" s="44"/>
      <c r="I78" s="44"/>
      <c r="J78" s="44"/>
      <c r="K78" s="44"/>
      <c r="L78" s="44"/>
      <c r="AA78" s="14"/>
      <c r="AB78" s="14"/>
      <c r="AC78" s="14"/>
      <c r="AD78" s="14"/>
      <c r="AE78" s="14"/>
      <c r="AF78" s="14"/>
      <c r="AG78" s="14"/>
      <c r="AH78" s="14"/>
      <c r="AI78" s="14"/>
      <c r="AJ78" s="14"/>
      <c r="AK78" s="14"/>
      <c r="BU78" s="17"/>
      <c r="BV78" s="54"/>
      <c r="BW78" s="54"/>
    </row>
    <row r="79" spans="1:75" ht="15.5" x14ac:dyDescent="0.35">
      <c r="A79" s="42"/>
      <c r="B79" s="38"/>
      <c r="D79" s="44"/>
      <c r="E79" s="44"/>
      <c r="F79" s="44"/>
      <c r="G79" s="44"/>
      <c r="H79" s="44"/>
      <c r="I79" s="44"/>
      <c r="J79" s="44"/>
      <c r="K79" s="44"/>
      <c r="L79" s="44"/>
      <c r="AA79" s="14"/>
      <c r="AB79" s="14"/>
      <c r="AC79" s="14"/>
      <c r="AD79" s="14"/>
      <c r="AE79" s="14"/>
      <c r="AF79" s="14"/>
      <c r="AG79" s="14"/>
      <c r="AH79" s="14"/>
      <c r="AI79" s="14"/>
      <c r="AJ79" s="14"/>
      <c r="AK79" s="14"/>
      <c r="BU79" s="17"/>
      <c r="BV79" s="54"/>
      <c r="BW79" s="54"/>
    </row>
    <row r="80" spans="1:75" ht="15.5" x14ac:dyDescent="0.35">
      <c r="A80" s="42"/>
      <c r="B80" s="38"/>
      <c r="D80" s="44"/>
      <c r="E80" s="44"/>
      <c r="F80" s="44"/>
      <c r="G80" s="44"/>
      <c r="H80" s="44"/>
      <c r="I80" s="44"/>
      <c r="J80" s="44"/>
      <c r="K80" s="44"/>
      <c r="L80" s="44"/>
      <c r="AA80" s="14"/>
      <c r="AB80" s="14"/>
      <c r="AC80" s="14"/>
      <c r="AD80" s="14"/>
      <c r="AE80" s="14"/>
      <c r="AF80" s="14"/>
      <c r="AG80" s="14"/>
      <c r="AH80" s="14"/>
      <c r="AI80" s="14"/>
      <c r="AJ80" s="14"/>
      <c r="AK80" s="14"/>
      <c r="BU80" s="17"/>
      <c r="BV80" s="54"/>
      <c r="BW80" s="54"/>
    </row>
    <row r="81" spans="1:75" ht="15.5" x14ac:dyDescent="0.35">
      <c r="A81" s="42"/>
      <c r="B81" s="38"/>
      <c r="D81" s="44"/>
      <c r="E81" s="44"/>
      <c r="F81" s="44"/>
      <c r="G81" s="44"/>
      <c r="H81" s="44"/>
      <c r="I81" s="44"/>
      <c r="J81" s="44"/>
      <c r="K81" s="44"/>
      <c r="L81" s="44"/>
      <c r="AA81" s="14"/>
      <c r="AB81" s="14"/>
      <c r="AC81" s="14"/>
      <c r="AD81" s="14"/>
      <c r="AE81" s="14"/>
      <c r="AF81" s="14"/>
      <c r="AG81" s="14"/>
      <c r="AH81" s="14"/>
      <c r="AI81" s="14"/>
      <c r="AJ81" s="14"/>
      <c r="AK81" s="14"/>
      <c r="BU81" s="17"/>
      <c r="BV81" s="54"/>
      <c r="BW81" s="54"/>
    </row>
    <row r="82" spans="1:75" ht="15.5" x14ac:dyDescent="0.35">
      <c r="A82" s="42"/>
      <c r="B82" s="38"/>
      <c r="D82" s="44"/>
      <c r="E82" s="44"/>
      <c r="F82" s="44"/>
      <c r="G82" s="44"/>
      <c r="H82" s="44"/>
      <c r="I82" s="44"/>
      <c r="J82" s="44"/>
      <c r="K82" s="44"/>
      <c r="L82" s="44"/>
      <c r="AA82" s="14"/>
      <c r="AB82" s="14"/>
      <c r="AC82" s="14"/>
      <c r="AD82" s="14"/>
      <c r="AE82" s="14"/>
      <c r="AF82" s="14"/>
      <c r="AG82" s="14"/>
      <c r="AH82" s="14"/>
      <c r="AI82" s="14"/>
      <c r="AJ82" s="14"/>
      <c r="AK82" s="14"/>
      <c r="BU82" s="17"/>
      <c r="BV82" s="54"/>
      <c r="BW82" s="54"/>
    </row>
    <row r="83" spans="1:75" ht="15.5" x14ac:dyDescent="0.35">
      <c r="A83" s="42"/>
      <c r="B83" s="38"/>
      <c r="D83" s="44"/>
      <c r="E83" s="44"/>
      <c r="F83" s="44"/>
      <c r="G83" s="44"/>
      <c r="H83" s="44"/>
      <c r="I83" s="44"/>
      <c r="J83" s="44"/>
      <c r="K83" s="44"/>
      <c r="L83" s="44"/>
      <c r="AA83" s="14"/>
      <c r="AB83" s="14"/>
      <c r="AC83" s="14"/>
      <c r="AD83" s="14"/>
      <c r="AE83" s="14"/>
      <c r="AF83" s="14"/>
      <c r="AG83" s="14"/>
      <c r="AH83" s="14"/>
      <c r="AI83" s="14"/>
      <c r="AJ83" s="14"/>
      <c r="AK83" s="14"/>
      <c r="BU83" s="17"/>
      <c r="BV83" s="54"/>
      <c r="BW83" s="54"/>
    </row>
    <row r="84" spans="1:75" ht="15.5" x14ac:dyDescent="0.35">
      <c r="A84" s="42" t="str">
        <f>IF(Input!B79="","",Input!B79)</f>
        <v/>
      </c>
      <c r="B84" s="38"/>
      <c r="D84" s="44"/>
      <c r="E84" s="44"/>
      <c r="F84" s="44"/>
      <c r="G84" s="44"/>
      <c r="H84" s="44"/>
      <c r="I84" s="44"/>
      <c r="J84" s="44"/>
      <c r="K84" s="44"/>
      <c r="L84" s="44"/>
      <c r="AA84" s="14"/>
      <c r="AB84" s="14"/>
      <c r="AC84" s="14"/>
      <c r="AD84" s="14"/>
      <c r="AE84" s="14"/>
      <c r="AF84" s="14"/>
      <c r="AG84" s="14"/>
      <c r="AH84" s="14"/>
      <c r="AI84" s="14"/>
      <c r="AJ84" s="14"/>
      <c r="AK84" s="14"/>
      <c r="BU84" s="17" t="str">
        <f t="shared" ref="BU84:BU100" si="49">IF(MIN(BJ84:BR84)=0,"",MIN(BJ84:BR84))</f>
        <v/>
      </c>
      <c r="BV84" s="54" t="str">
        <f t="shared" ref="BV84:BV100" si="50">IF($AY84="",IF($AZ84="",IF($BA84="",IF($BC84="",IF($BD84="",IF($BE84="",IF($BF84="",IF($BE84="",IF($BG84="",IF($BB84="","",B84),B84),B84),B84),B84),B84),B84),B84),B84),B84)</f>
        <v/>
      </c>
      <c r="BW84" s="54" t="str">
        <f t="shared" ref="BW84:BW100" si="51">IF($AY84="",IF($AZ84="",IF($BA84="",IF($BC84="",IF($BD84="",IF($BE84="",IF($BF84="",IF($BE84="",IF($BG84="",IF($BB84="","",C84),C84),C84),C84),C84),C84),C84),C84),C84),C84)</f>
        <v/>
      </c>
    </row>
    <row r="85" spans="1:75" ht="15.5" x14ac:dyDescent="0.35">
      <c r="A85" s="42" t="str">
        <f>IF(Input!B80="","",Input!B80)</f>
        <v/>
      </c>
      <c r="B85" s="38"/>
      <c r="D85" s="44"/>
      <c r="E85" s="44"/>
      <c r="F85" s="44"/>
      <c r="G85" s="44"/>
      <c r="H85" s="44"/>
      <c r="I85" s="44"/>
      <c r="J85" s="44"/>
      <c r="K85" s="44"/>
      <c r="L85" s="44"/>
      <c r="AA85" s="14"/>
      <c r="AB85" s="14"/>
      <c r="AC85" s="14"/>
      <c r="AD85" s="14"/>
      <c r="AE85" s="14"/>
      <c r="AF85" s="14"/>
      <c r="AG85" s="14"/>
      <c r="AH85" s="14"/>
      <c r="AI85" s="14"/>
      <c r="AJ85" s="14"/>
      <c r="AK85" s="14"/>
      <c r="BU85" s="17" t="str">
        <f t="shared" si="49"/>
        <v/>
      </c>
      <c r="BV85" s="54" t="str">
        <f t="shared" si="50"/>
        <v/>
      </c>
      <c r="BW85" s="54" t="str">
        <f t="shared" si="51"/>
        <v/>
      </c>
    </row>
    <row r="86" spans="1:75" ht="15.5" x14ac:dyDescent="0.35">
      <c r="A86" s="42" t="str">
        <f>IF(Input!B81="","",Input!B81)</f>
        <v/>
      </c>
      <c r="B86" s="38"/>
      <c r="D86" s="44"/>
      <c r="E86" s="44"/>
      <c r="F86" s="44"/>
      <c r="G86" s="44"/>
      <c r="H86" s="44"/>
      <c r="I86" s="44"/>
      <c r="J86" s="44"/>
      <c r="K86" s="44"/>
      <c r="L86" s="44"/>
      <c r="AA86" s="14"/>
      <c r="AB86" s="14"/>
      <c r="AC86" s="14"/>
      <c r="AD86" s="14"/>
      <c r="AE86" s="14"/>
      <c r="AF86" s="14"/>
      <c r="AG86" s="14"/>
      <c r="AH86" s="14"/>
      <c r="AI86" s="14"/>
      <c r="AJ86" s="14"/>
      <c r="AK86" s="14"/>
      <c r="BU86" s="17" t="str">
        <f t="shared" si="49"/>
        <v/>
      </c>
      <c r="BV86" s="54" t="str">
        <f t="shared" si="50"/>
        <v/>
      </c>
      <c r="BW86" s="54" t="str">
        <f t="shared" si="51"/>
        <v/>
      </c>
    </row>
    <row r="87" spans="1:75" ht="15.5" x14ac:dyDescent="0.35">
      <c r="A87" s="42" t="str">
        <f>IF(Input!B82="","",Input!B82)</f>
        <v/>
      </c>
      <c r="B87" s="38"/>
      <c r="D87" s="44"/>
      <c r="E87" s="44"/>
      <c r="F87" s="44"/>
      <c r="G87" s="44"/>
      <c r="H87" s="44"/>
      <c r="I87" s="44"/>
      <c r="J87" s="44"/>
      <c r="K87" s="44"/>
      <c r="L87" s="44"/>
      <c r="AA87" s="14"/>
      <c r="AB87" s="14"/>
      <c r="AC87" s="14"/>
      <c r="AD87" s="14"/>
      <c r="AE87" s="14"/>
      <c r="AF87" s="14"/>
      <c r="AG87" s="14"/>
      <c r="AH87" s="14"/>
      <c r="AI87" s="14"/>
      <c r="AJ87" s="14"/>
      <c r="AK87" s="14"/>
      <c r="BU87" s="17" t="str">
        <f t="shared" si="49"/>
        <v/>
      </c>
      <c r="BV87" s="54" t="str">
        <f t="shared" si="50"/>
        <v/>
      </c>
      <c r="BW87" s="54" t="str">
        <f t="shared" si="51"/>
        <v/>
      </c>
    </row>
    <row r="88" spans="1:75" ht="15.5" x14ac:dyDescent="0.35">
      <c r="A88" s="42" t="str">
        <f>IF(Input!B83="","",Input!B83)</f>
        <v/>
      </c>
      <c r="B88" s="38"/>
      <c r="D88" s="44"/>
      <c r="E88" s="44"/>
      <c r="F88" s="44"/>
      <c r="G88" s="44"/>
      <c r="H88" s="44"/>
      <c r="I88" s="44"/>
      <c r="J88" s="44"/>
      <c r="K88" s="44"/>
      <c r="L88" s="44"/>
      <c r="AA88" s="14"/>
      <c r="AB88" s="14"/>
      <c r="AC88" s="14"/>
      <c r="AD88" s="14"/>
      <c r="AE88" s="14"/>
      <c r="AF88" s="14"/>
      <c r="AG88" s="14"/>
      <c r="AH88" s="14"/>
      <c r="AI88" s="14"/>
      <c r="AJ88" s="14"/>
      <c r="AK88" s="14"/>
      <c r="BU88" s="17" t="str">
        <f t="shared" si="49"/>
        <v/>
      </c>
      <c r="BV88" s="54" t="str">
        <f t="shared" si="50"/>
        <v/>
      </c>
      <c r="BW88" s="54" t="str">
        <f t="shared" si="51"/>
        <v/>
      </c>
    </row>
    <row r="89" spans="1:75" ht="15.5" x14ac:dyDescent="0.35">
      <c r="A89" s="42" t="str">
        <f>IF(Input!B84="","",Input!B84)</f>
        <v/>
      </c>
      <c r="B89" s="38"/>
      <c r="D89" s="44"/>
      <c r="E89" s="44"/>
      <c r="F89" s="44"/>
      <c r="G89" s="44"/>
      <c r="H89" s="44"/>
      <c r="I89" s="44"/>
      <c r="J89" s="44"/>
      <c r="K89" s="44"/>
      <c r="L89" s="44"/>
      <c r="AA89" s="14"/>
      <c r="AB89" s="14"/>
      <c r="AC89" s="14"/>
      <c r="AD89" s="14"/>
      <c r="AE89" s="14"/>
      <c r="AF89" s="14"/>
      <c r="AG89" s="14"/>
      <c r="AH89" s="14"/>
      <c r="AI89" s="14"/>
      <c r="AJ89" s="14"/>
      <c r="AK89" s="14"/>
      <c r="BU89" s="17" t="str">
        <f t="shared" si="49"/>
        <v/>
      </c>
      <c r="BV89" s="54" t="str">
        <f t="shared" si="50"/>
        <v/>
      </c>
      <c r="BW89" s="54" t="str">
        <f t="shared" si="51"/>
        <v/>
      </c>
    </row>
    <row r="90" spans="1:75" ht="15.5" x14ac:dyDescent="0.35">
      <c r="A90" s="42" t="str">
        <f>IF(Input!B85="","",Input!B85)</f>
        <v/>
      </c>
      <c r="B90" s="38"/>
      <c r="D90" s="44"/>
      <c r="E90" s="44"/>
      <c r="F90" s="44"/>
      <c r="G90" s="44"/>
      <c r="H90" s="44"/>
      <c r="I90" s="44"/>
      <c r="J90" s="44"/>
      <c r="K90" s="44"/>
      <c r="L90" s="44"/>
      <c r="AA90" s="14"/>
      <c r="AB90" s="14"/>
      <c r="AC90" s="14"/>
      <c r="AD90" s="14"/>
      <c r="AE90" s="14"/>
      <c r="AF90" s="14"/>
      <c r="AG90" s="14"/>
      <c r="AH90" s="14"/>
      <c r="AI90" s="14"/>
      <c r="AJ90" s="14"/>
      <c r="AK90" s="14"/>
      <c r="BU90" s="17" t="str">
        <f t="shared" si="49"/>
        <v/>
      </c>
      <c r="BV90" s="54" t="str">
        <f t="shared" si="50"/>
        <v/>
      </c>
      <c r="BW90" s="54" t="str">
        <f t="shared" si="51"/>
        <v/>
      </c>
    </row>
    <row r="91" spans="1:75" ht="15.5" x14ac:dyDescent="0.35">
      <c r="A91" s="42" t="str">
        <f>IF(Input!B86="","",Input!B86)</f>
        <v/>
      </c>
      <c r="B91" s="38"/>
      <c r="D91" s="44"/>
      <c r="E91" s="44"/>
      <c r="F91" s="44"/>
      <c r="G91" s="44"/>
      <c r="H91" s="44"/>
      <c r="I91" s="44"/>
      <c r="J91" s="44"/>
      <c r="K91" s="44"/>
      <c r="L91" s="44"/>
      <c r="AA91" s="14"/>
      <c r="AB91" s="14"/>
      <c r="AC91" s="14"/>
      <c r="AD91" s="14"/>
      <c r="AE91" s="14"/>
      <c r="AF91" s="14"/>
      <c r="AG91" s="14"/>
      <c r="AH91" s="14"/>
      <c r="AI91" s="14"/>
      <c r="AJ91" s="14"/>
      <c r="AK91" s="14"/>
      <c r="BU91" s="17" t="str">
        <f t="shared" si="49"/>
        <v/>
      </c>
      <c r="BV91" s="54" t="str">
        <f t="shared" si="50"/>
        <v/>
      </c>
      <c r="BW91" s="54" t="str">
        <f t="shared" si="51"/>
        <v/>
      </c>
    </row>
    <row r="92" spans="1:75" ht="15.5" x14ac:dyDescent="0.35">
      <c r="A92" s="42" t="str">
        <f>IF(Input!B87="","",Input!B87)</f>
        <v/>
      </c>
      <c r="B92" s="38"/>
      <c r="D92" s="44"/>
      <c r="E92" s="44"/>
      <c r="F92" s="44"/>
      <c r="G92" s="44"/>
      <c r="H92" s="44"/>
      <c r="I92" s="44"/>
      <c r="J92" s="44"/>
      <c r="K92" s="44"/>
      <c r="L92" s="44"/>
      <c r="AA92" s="14"/>
      <c r="AB92" s="14"/>
      <c r="AC92" s="14"/>
      <c r="AD92" s="14"/>
      <c r="AE92" s="14"/>
      <c r="AF92" s="14"/>
      <c r="AG92" s="14"/>
      <c r="AH92" s="14"/>
      <c r="AI92" s="14"/>
      <c r="AJ92" s="14"/>
      <c r="AK92" s="14"/>
      <c r="BU92" s="17" t="str">
        <f t="shared" si="49"/>
        <v/>
      </c>
      <c r="BV92" s="54" t="str">
        <f t="shared" si="50"/>
        <v/>
      </c>
      <c r="BW92" s="54" t="str">
        <f t="shared" si="51"/>
        <v/>
      </c>
    </row>
    <row r="93" spans="1:75" ht="15.5" x14ac:dyDescent="0.35">
      <c r="A93" s="42" t="str">
        <f>IF(Input!B88="","",Input!B88)</f>
        <v/>
      </c>
      <c r="B93" s="38"/>
      <c r="D93" s="44"/>
      <c r="E93" s="44"/>
      <c r="F93" s="44"/>
      <c r="G93" s="44"/>
      <c r="H93" s="44"/>
      <c r="I93" s="44"/>
      <c r="J93" s="44"/>
      <c r="K93" s="44"/>
      <c r="L93" s="44"/>
      <c r="AA93" s="14"/>
      <c r="AB93" s="14"/>
      <c r="AC93" s="14"/>
      <c r="AD93" s="14"/>
      <c r="AE93" s="14"/>
      <c r="AF93" s="14"/>
      <c r="AG93" s="14"/>
      <c r="AH93" s="14"/>
      <c r="AI93" s="14"/>
      <c r="AJ93" s="14"/>
      <c r="AK93" s="14"/>
      <c r="BU93" s="17" t="str">
        <f t="shared" si="49"/>
        <v/>
      </c>
      <c r="BV93" s="54" t="str">
        <f t="shared" si="50"/>
        <v/>
      </c>
      <c r="BW93" s="54" t="str">
        <f t="shared" si="51"/>
        <v/>
      </c>
    </row>
    <row r="94" spans="1:75" ht="15.5" x14ac:dyDescent="0.35">
      <c r="A94" s="42" t="str">
        <f>IF(Input!B89="","",Input!B89)</f>
        <v/>
      </c>
      <c r="B94" s="38"/>
      <c r="D94" s="44"/>
      <c r="E94" s="44"/>
      <c r="F94" s="44"/>
      <c r="G94" s="44"/>
      <c r="H94" s="44"/>
      <c r="I94" s="44"/>
      <c r="J94" s="44"/>
      <c r="K94" s="44"/>
      <c r="L94" s="44"/>
      <c r="AA94" s="14"/>
      <c r="AB94" s="14"/>
      <c r="AC94" s="14"/>
      <c r="AD94" s="14"/>
      <c r="AE94" s="14"/>
      <c r="AF94" s="14"/>
      <c r="AG94" s="14"/>
      <c r="AH94" s="14"/>
      <c r="AI94" s="14"/>
      <c r="AJ94" s="14"/>
      <c r="AK94" s="14"/>
      <c r="BU94" s="17" t="str">
        <f t="shared" si="49"/>
        <v/>
      </c>
      <c r="BV94" s="54" t="str">
        <f t="shared" si="50"/>
        <v/>
      </c>
      <c r="BW94" s="54" t="str">
        <f t="shared" si="51"/>
        <v/>
      </c>
    </row>
    <row r="95" spans="1:75" ht="15.5" x14ac:dyDescent="0.35">
      <c r="A95" s="42" t="str">
        <f>IF(Input!B90="","",Input!B90)</f>
        <v/>
      </c>
      <c r="B95" s="38"/>
      <c r="D95" s="44"/>
      <c r="E95" s="44"/>
      <c r="F95" s="44"/>
      <c r="G95" s="44"/>
      <c r="H95" s="44"/>
      <c r="I95" s="44"/>
      <c r="J95" s="44"/>
      <c r="K95" s="44"/>
      <c r="L95" s="44"/>
      <c r="AA95" s="14"/>
      <c r="AB95" s="14"/>
      <c r="AC95" s="14"/>
      <c r="AD95" s="14"/>
      <c r="AE95" s="14"/>
      <c r="AF95" s="14"/>
      <c r="AG95" s="14"/>
      <c r="AH95" s="14"/>
      <c r="AI95" s="14"/>
      <c r="AJ95" s="14"/>
      <c r="AK95" s="14"/>
      <c r="BU95" s="17" t="str">
        <f t="shared" si="49"/>
        <v/>
      </c>
      <c r="BV95" s="54" t="str">
        <f t="shared" si="50"/>
        <v/>
      </c>
      <c r="BW95" s="54" t="str">
        <f t="shared" si="51"/>
        <v/>
      </c>
    </row>
    <row r="96" spans="1:75" ht="15.5" x14ac:dyDescent="0.35">
      <c r="A96" s="42" t="str">
        <f>IF(Input!B91="","",Input!B91)</f>
        <v/>
      </c>
      <c r="B96" s="38"/>
      <c r="D96" s="44"/>
      <c r="E96" s="44"/>
      <c r="F96" s="44"/>
      <c r="G96" s="44"/>
      <c r="H96" s="44"/>
      <c r="I96" s="44"/>
      <c r="J96" s="44"/>
      <c r="K96" s="44"/>
      <c r="L96" s="44"/>
      <c r="AA96" s="14"/>
      <c r="AB96" s="14"/>
      <c r="AC96" s="14"/>
      <c r="AD96" s="14"/>
      <c r="AE96" s="14"/>
      <c r="AF96" s="14"/>
      <c r="AG96" s="14"/>
      <c r="AH96" s="14"/>
      <c r="AI96" s="14"/>
      <c r="AJ96" s="14"/>
      <c r="AK96" s="14"/>
      <c r="BU96" s="17" t="str">
        <f t="shared" si="49"/>
        <v/>
      </c>
      <c r="BV96" s="54" t="str">
        <f t="shared" si="50"/>
        <v/>
      </c>
      <c r="BW96" s="54" t="str">
        <f t="shared" si="51"/>
        <v/>
      </c>
    </row>
    <row r="97" spans="1:75" ht="15.5" x14ac:dyDescent="0.35">
      <c r="A97" s="42" t="str">
        <f>IF(Input!B92="","",Input!B92)</f>
        <v/>
      </c>
      <c r="B97" s="38"/>
      <c r="D97" s="44"/>
      <c r="E97" s="44"/>
      <c r="F97" s="44"/>
      <c r="G97" s="44"/>
      <c r="H97" s="44"/>
      <c r="I97" s="44"/>
      <c r="J97" s="44"/>
      <c r="K97" s="44"/>
      <c r="L97" s="44"/>
      <c r="AA97" s="14"/>
      <c r="AB97" s="14"/>
      <c r="AC97" s="14"/>
      <c r="AD97" s="14"/>
      <c r="AE97" s="14"/>
      <c r="AF97" s="14"/>
      <c r="AG97" s="14"/>
      <c r="AH97" s="14"/>
      <c r="AI97" s="14"/>
      <c r="AJ97" s="14"/>
      <c r="AK97" s="14"/>
      <c r="BU97" s="17" t="str">
        <f t="shared" si="49"/>
        <v/>
      </c>
      <c r="BV97" s="54" t="str">
        <f t="shared" si="50"/>
        <v/>
      </c>
      <c r="BW97" s="54" t="str">
        <f t="shared" si="51"/>
        <v/>
      </c>
    </row>
    <row r="98" spans="1:75" ht="15.5" x14ac:dyDescent="0.35">
      <c r="A98" s="42" t="str">
        <f>IF(Input!B93="","",Input!B93)</f>
        <v/>
      </c>
      <c r="B98" s="38"/>
      <c r="D98" s="44"/>
      <c r="E98" s="44"/>
      <c r="F98" s="44"/>
      <c r="G98" s="44"/>
      <c r="H98" s="44"/>
      <c r="I98" s="44"/>
      <c r="J98" s="44"/>
      <c r="K98" s="44"/>
      <c r="L98" s="44"/>
      <c r="AA98" s="14"/>
      <c r="AB98" s="14"/>
      <c r="AC98" s="14"/>
      <c r="AD98" s="14"/>
      <c r="AE98" s="14"/>
      <c r="AF98" s="14"/>
      <c r="AG98" s="14"/>
      <c r="AH98" s="14"/>
      <c r="AI98" s="14"/>
      <c r="AJ98" s="14"/>
      <c r="AK98" s="14"/>
      <c r="BU98" s="17" t="str">
        <f t="shared" si="49"/>
        <v/>
      </c>
      <c r="BV98" s="54" t="str">
        <f t="shared" si="50"/>
        <v/>
      </c>
      <c r="BW98" s="54" t="str">
        <f t="shared" si="51"/>
        <v/>
      </c>
    </row>
    <row r="99" spans="1:75" ht="15.5" x14ac:dyDescent="0.35">
      <c r="A99" s="42" t="str">
        <f>IF(Input!B94="","",Input!B94)</f>
        <v/>
      </c>
      <c r="B99" s="38"/>
      <c r="D99" s="44"/>
      <c r="E99" s="44"/>
      <c r="F99" s="44"/>
      <c r="G99" s="44"/>
      <c r="H99" s="44"/>
      <c r="I99" s="44"/>
      <c r="J99" s="44"/>
      <c r="K99" s="44"/>
      <c r="L99" s="44"/>
      <c r="AA99" s="14"/>
      <c r="AB99" s="14"/>
      <c r="AC99" s="14"/>
      <c r="AD99" s="14"/>
      <c r="AE99" s="14"/>
      <c r="AF99" s="14"/>
      <c r="AG99" s="14"/>
      <c r="AH99" s="14"/>
      <c r="AI99" s="14"/>
      <c r="AJ99" s="14"/>
      <c r="AK99" s="14"/>
      <c r="BU99" s="17" t="str">
        <f t="shared" si="49"/>
        <v/>
      </c>
      <c r="BV99" s="54" t="str">
        <f t="shared" si="50"/>
        <v/>
      </c>
      <c r="BW99" s="54" t="str">
        <f t="shared" si="51"/>
        <v/>
      </c>
    </row>
    <row r="100" spans="1:75" ht="15.5" x14ac:dyDescent="0.35">
      <c r="A100" s="42" t="str">
        <f>IF(Input!B95="","",Input!B95)</f>
        <v/>
      </c>
      <c r="B100" s="38"/>
      <c r="D100" s="44"/>
      <c r="E100" s="44"/>
      <c r="F100" s="44"/>
      <c r="G100" s="44"/>
      <c r="H100" s="44"/>
      <c r="I100" s="44"/>
      <c r="J100" s="44"/>
      <c r="K100" s="44"/>
      <c r="L100" s="44"/>
      <c r="AA100" s="14"/>
      <c r="AB100" s="14"/>
      <c r="AC100" s="14"/>
      <c r="AD100" s="14"/>
      <c r="AE100" s="14"/>
      <c r="AF100" s="14"/>
      <c r="AG100" s="14"/>
      <c r="AH100" s="14"/>
      <c r="AI100" s="14"/>
      <c r="AJ100" s="14"/>
      <c r="AK100" s="14"/>
      <c r="BU100" s="17" t="str">
        <f t="shared" si="49"/>
        <v/>
      </c>
      <c r="BV100" s="54" t="str">
        <f t="shared" si="50"/>
        <v/>
      </c>
      <c r="BW100" s="54" t="str">
        <f t="shared" si="51"/>
        <v/>
      </c>
    </row>
    <row r="101" spans="1:75" x14ac:dyDescent="0.35">
      <c r="A101" s="39"/>
      <c r="B101" s="38"/>
      <c r="L101" s="39"/>
      <c r="M101" s="45"/>
      <c r="N101" s="45"/>
    </row>
    <row r="102" spans="1:75" x14ac:dyDescent="0.35">
      <c r="A102" s="39"/>
      <c r="B102" s="38"/>
      <c r="L102" s="39"/>
      <c r="M102" s="45"/>
      <c r="N102" s="45"/>
    </row>
    <row r="103" spans="1:75" x14ac:dyDescent="0.35">
      <c r="A103" s="39"/>
      <c r="B103" s="38"/>
      <c r="L103" s="39"/>
      <c r="M103" s="45"/>
      <c r="N103" s="45"/>
    </row>
    <row r="104" spans="1:75" x14ac:dyDescent="0.35">
      <c r="A104" s="39"/>
      <c r="B104" s="38"/>
      <c r="L104" s="39"/>
      <c r="M104" s="45"/>
      <c r="N104" s="45"/>
    </row>
    <row r="105" spans="1:75" x14ac:dyDescent="0.35">
      <c r="A105" s="39"/>
      <c r="B105" s="38"/>
      <c r="L105" s="39"/>
      <c r="M105" s="45"/>
      <c r="N105" s="45"/>
    </row>
    <row r="106" spans="1:75" x14ac:dyDescent="0.35">
      <c r="A106" s="39"/>
      <c r="B106" s="38"/>
      <c r="L106" s="39"/>
      <c r="M106" s="45"/>
      <c r="N106" s="45"/>
    </row>
    <row r="107" spans="1:75" x14ac:dyDescent="0.35">
      <c r="A107" s="39"/>
      <c r="B107" s="38"/>
      <c r="L107" s="39"/>
      <c r="M107" s="45"/>
      <c r="N107" s="45"/>
    </row>
    <row r="108" spans="1:75" x14ac:dyDescent="0.35">
      <c r="A108" s="39"/>
      <c r="B108" s="38"/>
      <c r="L108" s="39"/>
      <c r="M108" s="45"/>
      <c r="N108" s="45"/>
    </row>
    <row r="109" spans="1:75" x14ac:dyDescent="0.35">
      <c r="A109" s="39"/>
      <c r="B109" s="38"/>
      <c r="L109" s="39"/>
      <c r="M109" s="45"/>
      <c r="N109" s="45"/>
    </row>
    <row r="110" spans="1:75" x14ac:dyDescent="0.35">
      <c r="A110" s="39"/>
      <c r="B110" s="38"/>
      <c r="L110" s="39"/>
      <c r="M110" s="45"/>
      <c r="N110" s="45"/>
    </row>
    <row r="111" spans="1:75" x14ac:dyDescent="0.35">
      <c r="A111" s="39"/>
      <c r="B111" s="38"/>
      <c r="L111" s="39"/>
      <c r="M111" s="45"/>
      <c r="N111" s="45"/>
    </row>
    <row r="112" spans="1:75" x14ac:dyDescent="0.35">
      <c r="A112" s="39"/>
      <c r="B112" s="38"/>
      <c r="L112" s="39"/>
      <c r="M112" s="45"/>
      <c r="N112" s="45"/>
    </row>
    <row r="113" spans="1:14" x14ac:dyDescent="0.35">
      <c r="A113" s="39"/>
      <c r="B113" s="38"/>
      <c r="L113" s="39"/>
      <c r="M113" s="45"/>
      <c r="N113" s="45"/>
    </row>
    <row r="114" spans="1:14" x14ac:dyDescent="0.35">
      <c r="A114" s="39"/>
      <c r="B114" s="38"/>
      <c r="L114" s="39"/>
      <c r="M114" s="45"/>
      <c r="N114" s="45"/>
    </row>
    <row r="115" spans="1:14" x14ac:dyDescent="0.35">
      <c r="A115" s="39"/>
      <c r="B115" s="38"/>
      <c r="L115" s="39"/>
      <c r="M115" s="45"/>
      <c r="N115" s="45"/>
    </row>
    <row r="116" spans="1:14" x14ac:dyDescent="0.35">
      <c r="A116" s="39"/>
      <c r="B116" s="38"/>
      <c r="L116" s="39"/>
      <c r="M116" s="45"/>
      <c r="N116" s="45"/>
    </row>
    <row r="117" spans="1:14" x14ac:dyDescent="0.35">
      <c r="A117" s="39"/>
      <c r="B117" s="38"/>
      <c r="L117" s="39"/>
      <c r="M117" s="45"/>
      <c r="N117" s="45"/>
    </row>
    <row r="118" spans="1:14" x14ac:dyDescent="0.35">
      <c r="A118" s="39"/>
      <c r="B118" s="38"/>
      <c r="L118" s="39"/>
      <c r="M118" s="45"/>
      <c r="N118" s="45"/>
    </row>
    <row r="119" spans="1:14" x14ac:dyDescent="0.35">
      <c r="A119" s="39"/>
      <c r="B119" s="38"/>
      <c r="L119" s="39"/>
      <c r="M119" s="45"/>
      <c r="N119" s="45"/>
    </row>
    <row r="120" spans="1:14" x14ac:dyDescent="0.35">
      <c r="A120" s="39"/>
      <c r="B120" s="38"/>
      <c r="L120" s="39"/>
      <c r="M120" s="45"/>
      <c r="N120" s="45"/>
    </row>
    <row r="121" spans="1:14" x14ac:dyDescent="0.35">
      <c r="A121" s="39"/>
      <c r="B121" s="38"/>
      <c r="L121" s="39"/>
      <c r="M121" s="45"/>
      <c r="N121" s="45"/>
    </row>
    <row r="122" spans="1:14" x14ac:dyDescent="0.35">
      <c r="A122" s="39"/>
      <c r="B122" s="38"/>
      <c r="L122" s="39"/>
      <c r="M122" s="45"/>
      <c r="N122" s="45"/>
    </row>
    <row r="123" spans="1:14" x14ac:dyDescent="0.35">
      <c r="A123" s="39"/>
      <c r="B123" s="38"/>
      <c r="L123" s="39"/>
      <c r="M123" s="45"/>
      <c r="N123" s="45"/>
    </row>
    <row r="124" spans="1:14" x14ac:dyDescent="0.35">
      <c r="A124" s="39"/>
      <c r="B124" s="38"/>
      <c r="L124" s="39"/>
      <c r="M124" s="45"/>
      <c r="N124" s="45"/>
    </row>
    <row r="125" spans="1:14" x14ac:dyDescent="0.35">
      <c r="A125" s="39"/>
      <c r="B125" s="38"/>
      <c r="L125" s="39"/>
      <c r="M125" s="45"/>
      <c r="N125" s="45"/>
    </row>
    <row r="126" spans="1:14" x14ac:dyDescent="0.35">
      <c r="A126" s="39"/>
      <c r="B126" s="38"/>
      <c r="L126" s="39"/>
      <c r="M126" s="45"/>
      <c r="N126" s="45"/>
    </row>
    <row r="127" spans="1:14" x14ac:dyDescent="0.35">
      <c r="A127" s="39"/>
      <c r="B127" s="38"/>
      <c r="L127" s="39"/>
      <c r="M127" s="45"/>
      <c r="N127" s="45"/>
    </row>
    <row r="128" spans="1:14" x14ac:dyDescent="0.35">
      <c r="A128" s="39"/>
      <c r="B128" s="38"/>
      <c r="L128" s="39"/>
      <c r="M128" s="45"/>
      <c r="N128" s="45"/>
    </row>
    <row r="129" spans="1:14" x14ac:dyDescent="0.35">
      <c r="A129" s="39"/>
      <c r="B129" s="38"/>
      <c r="L129" s="39"/>
      <c r="M129" s="45"/>
      <c r="N129" s="45"/>
    </row>
    <row r="130" spans="1:14" x14ac:dyDescent="0.35">
      <c r="A130" s="39"/>
      <c r="B130" s="38"/>
      <c r="L130" s="39"/>
      <c r="M130" s="45"/>
      <c r="N130" s="45"/>
    </row>
    <row r="131" spans="1:14" x14ac:dyDescent="0.35">
      <c r="A131" s="39"/>
      <c r="B131" s="38"/>
      <c r="L131" s="39"/>
      <c r="M131" s="45"/>
      <c r="N131" s="45"/>
    </row>
    <row r="132" spans="1:14" x14ac:dyDescent="0.35">
      <c r="A132" s="39"/>
      <c r="B132" s="38"/>
      <c r="L132" s="39"/>
      <c r="M132" s="45"/>
      <c r="N132" s="45"/>
    </row>
    <row r="133" spans="1:14" x14ac:dyDescent="0.35">
      <c r="A133" s="39"/>
      <c r="B133" s="38"/>
      <c r="L133" s="39"/>
      <c r="M133" s="45"/>
      <c r="N133" s="45"/>
    </row>
    <row r="134" spans="1:14" x14ac:dyDescent="0.35">
      <c r="A134" s="39"/>
      <c r="B134" s="38"/>
      <c r="L134" s="39"/>
      <c r="M134" s="45"/>
      <c r="N134" s="45"/>
    </row>
    <row r="135" spans="1:14" x14ac:dyDescent="0.35">
      <c r="A135" s="39"/>
      <c r="B135" s="38"/>
      <c r="L135" s="39"/>
      <c r="M135" s="45"/>
      <c r="N135" s="45"/>
    </row>
    <row r="136" spans="1:14" x14ac:dyDescent="0.35">
      <c r="A136" s="39"/>
      <c r="B136" s="38"/>
      <c r="L136" s="39"/>
      <c r="M136" s="45"/>
      <c r="N136" s="45"/>
    </row>
    <row r="137" spans="1:14" x14ac:dyDescent="0.35">
      <c r="A137" s="39"/>
      <c r="B137" s="38"/>
      <c r="L137" s="39"/>
      <c r="M137" s="45"/>
      <c r="N137" s="45"/>
    </row>
    <row r="138" spans="1:14" x14ac:dyDescent="0.35">
      <c r="A138" s="39"/>
      <c r="B138" s="38"/>
      <c r="L138" s="39"/>
      <c r="M138" s="45"/>
      <c r="N138" s="45"/>
    </row>
    <row r="139" spans="1:14" x14ac:dyDescent="0.35">
      <c r="A139" s="39"/>
      <c r="B139" s="38"/>
      <c r="L139" s="39"/>
      <c r="M139" s="45"/>
      <c r="N139" s="45"/>
    </row>
    <row r="140" spans="1:14" x14ac:dyDescent="0.35">
      <c r="A140" s="39"/>
      <c r="B140" s="38"/>
      <c r="L140" s="39"/>
      <c r="M140" s="45"/>
      <c r="N140" s="45"/>
    </row>
    <row r="141" spans="1:14" x14ac:dyDescent="0.35">
      <c r="A141" s="39"/>
      <c r="B141" s="38"/>
      <c r="L141" s="39"/>
      <c r="M141" s="45"/>
      <c r="N141" s="45"/>
    </row>
    <row r="142" spans="1:14" x14ac:dyDescent="0.35">
      <c r="A142" s="39"/>
      <c r="B142" s="38"/>
      <c r="L142" s="39"/>
      <c r="M142" s="45"/>
      <c r="N142" s="45"/>
    </row>
    <row r="143" spans="1:14" x14ac:dyDescent="0.35">
      <c r="A143" s="39"/>
      <c r="B143" s="38"/>
      <c r="L143" s="39"/>
      <c r="M143" s="45"/>
      <c r="N143" s="45"/>
    </row>
    <row r="144" spans="1:14" x14ac:dyDescent="0.35">
      <c r="A144" s="39"/>
      <c r="B144" s="38"/>
      <c r="L144" s="39"/>
      <c r="M144" s="45"/>
      <c r="N144" s="45"/>
    </row>
    <row r="145" spans="1:14" x14ac:dyDescent="0.35">
      <c r="A145" s="39"/>
      <c r="B145" s="38"/>
      <c r="L145" s="39"/>
      <c r="M145" s="45"/>
      <c r="N145" s="45"/>
    </row>
    <row r="146" spans="1:14" x14ac:dyDescent="0.35">
      <c r="A146" s="39"/>
      <c r="B146" s="38"/>
      <c r="L146" s="39"/>
      <c r="M146" s="45"/>
      <c r="N146" s="45"/>
    </row>
    <row r="147" spans="1:14" x14ac:dyDescent="0.35">
      <c r="A147" s="39"/>
      <c r="B147" s="38"/>
      <c r="L147" s="39"/>
      <c r="M147" s="45"/>
      <c r="N147" s="45"/>
    </row>
    <row r="148" spans="1:14" x14ac:dyDescent="0.35">
      <c r="A148" s="39"/>
      <c r="B148" s="38"/>
      <c r="L148" s="39"/>
      <c r="M148" s="45"/>
      <c r="N148" s="45"/>
    </row>
    <row r="149" spans="1:14" x14ac:dyDescent="0.35">
      <c r="A149" s="39"/>
      <c r="B149" s="38"/>
      <c r="L149" s="39"/>
      <c r="M149" s="45"/>
      <c r="N149" s="45"/>
    </row>
    <row r="150" spans="1:14" x14ac:dyDescent="0.35">
      <c r="A150" s="39"/>
      <c r="B150" s="38"/>
      <c r="L150" s="39"/>
      <c r="M150" s="45"/>
      <c r="N150" s="45"/>
    </row>
    <row r="151" spans="1:14" x14ac:dyDescent="0.35">
      <c r="A151" s="39"/>
      <c r="B151" s="38"/>
      <c r="L151" s="39"/>
      <c r="M151" s="45"/>
      <c r="N151" s="45"/>
    </row>
    <row r="152" spans="1:14" x14ac:dyDescent="0.35">
      <c r="A152" s="39"/>
      <c r="B152" s="38"/>
      <c r="L152" s="39"/>
      <c r="M152" s="45"/>
      <c r="N152" s="45"/>
    </row>
    <row r="153" spans="1:14" x14ac:dyDescent="0.35">
      <c r="A153" s="39"/>
      <c r="B153" s="38"/>
      <c r="L153" s="39"/>
      <c r="M153" s="45"/>
      <c r="N153" s="45"/>
    </row>
    <row r="154" spans="1:14" x14ac:dyDescent="0.35">
      <c r="A154" s="39"/>
      <c r="B154" s="38"/>
      <c r="L154" s="39"/>
      <c r="M154" s="45"/>
      <c r="N154" s="45"/>
    </row>
    <row r="155" spans="1:14" x14ac:dyDescent="0.35">
      <c r="A155" s="39"/>
      <c r="B155" s="38"/>
      <c r="L155" s="39"/>
      <c r="M155" s="45"/>
      <c r="N155" s="45"/>
    </row>
    <row r="156" spans="1:14" x14ac:dyDescent="0.35">
      <c r="A156" s="39"/>
      <c r="B156" s="38"/>
      <c r="L156" s="39"/>
      <c r="M156" s="45"/>
      <c r="N156" s="45"/>
    </row>
    <row r="157" spans="1:14" x14ac:dyDescent="0.35">
      <c r="A157" s="39"/>
      <c r="B157" s="38"/>
      <c r="L157" s="39"/>
      <c r="M157" s="45"/>
      <c r="N157" s="45"/>
    </row>
    <row r="158" spans="1:14" x14ac:dyDescent="0.35">
      <c r="A158" s="39"/>
      <c r="B158" s="38"/>
      <c r="L158" s="39"/>
      <c r="M158" s="45"/>
      <c r="N158" s="45"/>
    </row>
    <row r="159" spans="1:14" x14ac:dyDescent="0.35">
      <c r="A159" s="39"/>
      <c r="B159" s="38"/>
      <c r="L159" s="39"/>
      <c r="M159" s="45"/>
      <c r="N159" s="45"/>
    </row>
    <row r="160" spans="1:14" x14ac:dyDescent="0.35">
      <c r="A160" s="39"/>
      <c r="B160" s="38"/>
      <c r="L160" s="39"/>
      <c r="M160" s="45"/>
      <c r="N160" s="45"/>
    </row>
    <row r="161" spans="1:14" x14ac:dyDescent="0.35">
      <c r="A161" s="39"/>
      <c r="B161" s="38"/>
      <c r="L161" s="39"/>
      <c r="M161" s="45"/>
      <c r="N161" s="45"/>
    </row>
    <row r="162" spans="1:14" x14ac:dyDescent="0.35">
      <c r="A162" s="39"/>
      <c r="B162" s="38"/>
      <c r="L162" s="39"/>
      <c r="M162" s="45"/>
      <c r="N162" s="45"/>
    </row>
    <row r="163" spans="1:14" x14ac:dyDescent="0.35">
      <c r="A163" s="39"/>
      <c r="B163" s="38"/>
      <c r="L163" s="39"/>
      <c r="M163" s="45"/>
      <c r="N163" s="45"/>
    </row>
    <row r="164" spans="1:14" x14ac:dyDescent="0.35">
      <c r="A164" s="39"/>
      <c r="B164" s="38"/>
      <c r="L164" s="39"/>
      <c r="M164" s="45"/>
      <c r="N164" s="45"/>
    </row>
    <row r="165" spans="1:14" x14ac:dyDescent="0.35">
      <c r="A165" s="39"/>
      <c r="B165" s="38"/>
      <c r="L165" s="39"/>
      <c r="M165" s="45"/>
      <c r="N165" s="45"/>
    </row>
    <row r="166" spans="1:14" x14ac:dyDescent="0.35">
      <c r="A166" s="39"/>
      <c r="B166" s="38"/>
      <c r="L166" s="39"/>
      <c r="M166" s="45"/>
      <c r="N166" s="45"/>
    </row>
    <row r="167" spans="1:14" x14ac:dyDescent="0.35">
      <c r="A167" s="39"/>
      <c r="B167" s="38"/>
      <c r="L167" s="39"/>
      <c r="M167" s="45"/>
      <c r="N167" s="45"/>
    </row>
    <row r="168" spans="1:14" x14ac:dyDescent="0.35">
      <c r="A168" s="39"/>
      <c r="B168" s="38"/>
      <c r="L168" s="39"/>
      <c r="M168" s="45"/>
      <c r="N168" s="45"/>
    </row>
    <row r="169" spans="1:14" x14ac:dyDescent="0.35">
      <c r="A169" s="39"/>
      <c r="B169" s="38"/>
      <c r="L169" s="39"/>
      <c r="M169" s="45"/>
      <c r="N169" s="45"/>
    </row>
    <row r="170" spans="1:14" x14ac:dyDescent="0.35">
      <c r="A170" s="39"/>
      <c r="B170" s="38"/>
      <c r="L170" s="39"/>
      <c r="M170" s="45"/>
      <c r="N170" s="45"/>
    </row>
    <row r="171" spans="1:14" x14ac:dyDescent="0.35">
      <c r="A171" s="39"/>
      <c r="B171" s="38"/>
      <c r="L171" s="39"/>
      <c r="M171" s="45"/>
      <c r="N171" s="45"/>
    </row>
    <row r="172" spans="1:14" x14ac:dyDescent="0.35">
      <c r="A172" s="39"/>
      <c r="B172" s="38"/>
      <c r="L172" s="39"/>
      <c r="M172" s="45"/>
      <c r="N172" s="45"/>
    </row>
    <row r="173" spans="1:14" x14ac:dyDescent="0.35">
      <c r="A173" s="39"/>
      <c r="B173" s="38"/>
      <c r="L173" s="39"/>
      <c r="M173" s="45"/>
      <c r="N173" s="45"/>
    </row>
    <row r="174" spans="1:14" x14ac:dyDescent="0.35">
      <c r="A174" s="39"/>
      <c r="B174" s="38"/>
      <c r="L174" s="39"/>
      <c r="M174" s="45"/>
      <c r="N174" s="45"/>
    </row>
    <row r="175" spans="1:14" x14ac:dyDescent="0.35">
      <c r="A175" s="39"/>
      <c r="B175" s="38"/>
      <c r="L175" s="39"/>
      <c r="M175" s="45"/>
      <c r="N175" s="45"/>
    </row>
    <row r="176" spans="1:14" x14ac:dyDescent="0.35">
      <c r="A176" s="39"/>
      <c r="B176" s="38"/>
      <c r="L176" s="39"/>
      <c r="M176" s="45"/>
      <c r="N176" s="45"/>
    </row>
    <row r="177" spans="1:14" x14ac:dyDescent="0.35">
      <c r="A177" s="39"/>
      <c r="B177" s="38"/>
      <c r="L177" s="39"/>
      <c r="M177" s="45"/>
      <c r="N177" s="45"/>
    </row>
    <row r="178" spans="1:14" x14ac:dyDescent="0.35">
      <c r="A178" s="39"/>
      <c r="B178" s="38"/>
      <c r="L178" s="39"/>
      <c r="M178" s="45"/>
      <c r="N178" s="45"/>
    </row>
    <row r="179" spans="1:14" x14ac:dyDescent="0.35">
      <c r="A179" s="39"/>
      <c r="B179" s="38"/>
      <c r="L179" s="39"/>
      <c r="M179" s="45"/>
      <c r="N179" s="45"/>
    </row>
    <row r="180" spans="1:14" x14ac:dyDescent="0.35">
      <c r="A180" s="39"/>
      <c r="B180" s="38"/>
      <c r="L180" s="39"/>
      <c r="M180" s="45"/>
      <c r="N180" s="45"/>
    </row>
    <row r="181" spans="1:14" x14ac:dyDescent="0.35">
      <c r="A181" s="39"/>
      <c r="B181" s="38"/>
      <c r="L181" s="39"/>
      <c r="M181" s="45"/>
      <c r="N181" s="45"/>
    </row>
    <row r="182" spans="1:14" x14ac:dyDescent="0.35">
      <c r="A182" s="39"/>
      <c r="B182" s="38"/>
      <c r="L182" s="39"/>
      <c r="M182" s="45"/>
      <c r="N182" s="45"/>
    </row>
    <row r="183" spans="1:14" x14ac:dyDescent="0.35">
      <c r="A183" s="39"/>
      <c r="B183" s="38"/>
      <c r="L183" s="39"/>
      <c r="M183" s="45"/>
      <c r="N183" s="45"/>
    </row>
    <row r="184" spans="1:14" x14ac:dyDescent="0.35">
      <c r="A184" s="39"/>
      <c r="B184" s="38"/>
      <c r="L184" s="39"/>
      <c r="M184" s="45"/>
      <c r="N184" s="45"/>
    </row>
    <row r="185" spans="1:14" x14ac:dyDescent="0.35">
      <c r="A185" s="39"/>
      <c r="B185" s="38"/>
      <c r="L185" s="39"/>
      <c r="M185" s="45"/>
      <c r="N185" s="45"/>
    </row>
    <row r="186" spans="1:14" x14ac:dyDescent="0.35">
      <c r="A186" s="39"/>
      <c r="B186" s="38"/>
      <c r="L186" s="39"/>
      <c r="M186" s="45"/>
      <c r="N186" s="45"/>
    </row>
    <row r="187" spans="1:14" x14ac:dyDescent="0.35">
      <c r="A187" s="39"/>
      <c r="B187" s="38"/>
      <c r="L187" s="39"/>
      <c r="M187" s="45"/>
      <c r="N187" s="45"/>
    </row>
    <row r="188" spans="1:14" x14ac:dyDescent="0.35">
      <c r="A188" s="39"/>
      <c r="B188" s="38"/>
      <c r="L188" s="39"/>
      <c r="M188" s="45"/>
      <c r="N188" s="45"/>
    </row>
    <row r="189" spans="1:14" x14ac:dyDescent="0.35">
      <c r="A189" s="39"/>
      <c r="B189" s="38"/>
      <c r="L189" s="39"/>
      <c r="M189" s="45"/>
      <c r="N189" s="45"/>
    </row>
    <row r="190" spans="1:14" x14ac:dyDescent="0.35">
      <c r="A190" s="39"/>
      <c r="B190" s="38"/>
      <c r="L190" s="39"/>
      <c r="M190" s="45"/>
      <c r="N190" s="45"/>
    </row>
    <row r="191" spans="1:14" x14ac:dyDescent="0.35">
      <c r="A191" s="39"/>
      <c r="B191" s="38"/>
      <c r="L191" s="39"/>
      <c r="M191" s="45"/>
      <c r="N191" s="45"/>
    </row>
    <row r="192" spans="1:14" x14ac:dyDescent="0.35">
      <c r="A192" s="39"/>
      <c r="B192" s="38"/>
      <c r="L192" s="39"/>
      <c r="M192" s="45"/>
      <c r="N192" s="45"/>
    </row>
    <row r="193" spans="1:14" x14ac:dyDescent="0.35">
      <c r="A193" s="39"/>
      <c r="B193" s="38"/>
      <c r="L193" s="39"/>
      <c r="M193" s="45"/>
      <c r="N193" s="45"/>
    </row>
    <row r="194" spans="1:14" x14ac:dyDescent="0.35">
      <c r="A194" s="39"/>
      <c r="B194" s="38"/>
      <c r="L194" s="39"/>
      <c r="M194" s="45"/>
      <c r="N194" s="45"/>
    </row>
    <row r="195" spans="1:14" x14ac:dyDescent="0.35">
      <c r="A195" s="39"/>
      <c r="B195" s="38"/>
      <c r="L195" s="39"/>
      <c r="M195" s="45"/>
      <c r="N195" s="45"/>
    </row>
    <row r="196" spans="1:14" x14ac:dyDescent="0.35">
      <c r="A196" s="39"/>
      <c r="B196" s="38"/>
      <c r="L196" s="39"/>
      <c r="M196" s="45"/>
      <c r="N196" s="45"/>
    </row>
    <row r="197" spans="1:14" x14ac:dyDescent="0.35">
      <c r="A197" s="39"/>
      <c r="B197" s="38"/>
      <c r="L197" s="39"/>
      <c r="M197" s="45"/>
      <c r="N197" s="45"/>
    </row>
    <row r="198" spans="1:14" x14ac:dyDescent="0.35">
      <c r="A198" s="39"/>
      <c r="B198" s="38"/>
      <c r="L198" s="39"/>
      <c r="M198" s="45"/>
      <c r="N198" s="45"/>
    </row>
    <row r="199" spans="1:14" x14ac:dyDescent="0.35">
      <c r="A199" s="39"/>
      <c r="B199" s="38"/>
      <c r="L199" s="39"/>
      <c r="M199" s="45"/>
      <c r="N199" s="45"/>
    </row>
    <row r="200" spans="1:14" x14ac:dyDescent="0.35">
      <c r="A200" s="39"/>
      <c r="B200" s="38"/>
      <c r="L200" s="39"/>
      <c r="M200" s="45"/>
      <c r="N200" s="45"/>
    </row>
    <row r="201" spans="1:14" x14ac:dyDescent="0.35">
      <c r="A201" s="39"/>
      <c r="B201" s="38"/>
      <c r="L201" s="39"/>
      <c r="M201" s="45"/>
      <c r="N201" s="45"/>
    </row>
    <row r="202" spans="1:14" x14ac:dyDescent="0.35">
      <c r="A202" s="39"/>
      <c r="B202" s="38"/>
      <c r="L202" s="39"/>
      <c r="M202" s="45"/>
      <c r="N202" s="45"/>
    </row>
    <row r="203" spans="1:14" x14ac:dyDescent="0.35">
      <c r="A203" s="39"/>
      <c r="B203" s="38"/>
      <c r="L203" s="39"/>
      <c r="M203" s="45"/>
      <c r="N203" s="45"/>
    </row>
    <row r="204" spans="1:14" x14ac:dyDescent="0.35">
      <c r="A204" s="39"/>
      <c r="B204" s="38"/>
      <c r="L204" s="39"/>
      <c r="M204" s="45"/>
      <c r="N204" s="45"/>
    </row>
    <row r="205" spans="1:14" x14ac:dyDescent="0.35">
      <c r="A205" s="39"/>
      <c r="B205" s="38"/>
      <c r="L205" s="39"/>
      <c r="M205" s="45"/>
      <c r="N205" s="45"/>
    </row>
    <row r="206" spans="1:14" x14ac:dyDescent="0.35">
      <c r="A206" s="39"/>
      <c r="B206" s="38"/>
      <c r="L206" s="39"/>
      <c r="M206" s="45"/>
      <c r="N206" s="45"/>
    </row>
    <row r="207" spans="1:14" x14ac:dyDescent="0.35">
      <c r="A207" s="39"/>
      <c r="B207" s="38"/>
      <c r="L207" s="39"/>
      <c r="M207" s="45"/>
      <c r="N207" s="45"/>
    </row>
    <row r="208" spans="1:14" x14ac:dyDescent="0.35">
      <c r="A208" s="39"/>
      <c r="B208" s="38"/>
      <c r="L208" s="39"/>
      <c r="M208" s="45"/>
      <c r="N208" s="45"/>
    </row>
    <row r="209" spans="1:14" x14ac:dyDescent="0.35">
      <c r="A209" s="39"/>
      <c r="B209" s="38"/>
      <c r="L209" s="39"/>
      <c r="M209" s="45"/>
      <c r="N209" s="45"/>
    </row>
    <row r="210" spans="1:14" x14ac:dyDescent="0.35">
      <c r="A210" s="39"/>
      <c r="B210" s="38"/>
      <c r="L210" s="39"/>
      <c r="M210" s="45"/>
      <c r="N210" s="45"/>
    </row>
    <row r="211" spans="1:14" x14ac:dyDescent="0.35">
      <c r="A211" s="39"/>
      <c r="B211" s="38"/>
      <c r="L211" s="39"/>
      <c r="M211" s="45"/>
      <c r="N211" s="45"/>
    </row>
    <row r="212" spans="1:14" x14ac:dyDescent="0.35">
      <c r="A212" s="39"/>
      <c r="B212" s="38"/>
      <c r="L212" s="39"/>
      <c r="M212" s="45"/>
      <c r="N212" s="45"/>
    </row>
    <row r="213" spans="1:14" x14ac:dyDescent="0.35">
      <c r="A213" s="39"/>
      <c r="B213" s="38"/>
      <c r="L213" s="39"/>
      <c r="M213" s="45"/>
      <c r="N213" s="45"/>
    </row>
    <row r="214" spans="1:14" x14ac:dyDescent="0.35">
      <c r="A214" s="39"/>
      <c r="B214" s="38"/>
      <c r="L214" s="39"/>
      <c r="M214" s="45"/>
      <c r="N214" s="45"/>
    </row>
    <row r="215" spans="1:14" x14ac:dyDescent="0.35">
      <c r="A215" s="39"/>
      <c r="B215" s="38"/>
      <c r="L215" s="39"/>
      <c r="M215" s="45"/>
      <c r="N215" s="45"/>
    </row>
    <row r="216" spans="1:14" x14ac:dyDescent="0.35">
      <c r="A216" s="39"/>
      <c r="B216" s="38"/>
      <c r="L216" s="39"/>
      <c r="M216" s="45"/>
      <c r="N216" s="45"/>
    </row>
    <row r="217" spans="1:14" x14ac:dyDescent="0.35">
      <c r="A217" s="39"/>
      <c r="B217" s="38"/>
      <c r="L217" s="39"/>
      <c r="M217" s="45"/>
      <c r="N217" s="45"/>
    </row>
    <row r="218" spans="1:14" x14ac:dyDescent="0.35">
      <c r="A218" s="39"/>
      <c r="B218" s="38"/>
      <c r="L218" s="39"/>
      <c r="M218" s="45"/>
      <c r="N218" s="45"/>
    </row>
    <row r="219" spans="1:14" x14ac:dyDescent="0.35">
      <c r="A219" s="39"/>
      <c r="B219" s="38"/>
      <c r="L219" s="39"/>
      <c r="M219" s="45"/>
      <c r="N219" s="45"/>
    </row>
    <row r="220" spans="1:14" x14ac:dyDescent="0.35">
      <c r="A220" s="39"/>
      <c r="B220" s="38"/>
      <c r="L220" s="39"/>
      <c r="M220" s="45"/>
      <c r="N220" s="45"/>
    </row>
    <row r="221" spans="1:14" x14ac:dyDescent="0.35">
      <c r="A221" s="39"/>
      <c r="B221" s="38"/>
      <c r="L221" s="39"/>
      <c r="M221" s="45"/>
      <c r="N221" s="45"/>
    </row>
    <row r="222" spans="1:14" x14ac:dyDescent="0.35">
      <c r="A222" s="39"/>
      <c r="B222" s="38"/>
      <c r="L222" s="39"/>
      <c r="M222" s="45"/>
      <c r="N222" s="45"/>
    </row>
    <row r="223" spans="1:14" x14ac:dyDescent="0.35">
      <c r="A223" s="39"/>
      <c r="B223" s="38"/>
      <c r="L223" s="39"/>
      <c r="M223" s="45"/>
      <c r="N223" s="45"/>
    </row>
    <row r="224" spans="1:14" x14ac:dyDescent="0.35">
      <c r="A224" s="39"/>
      <c r="B224" s="38"/>
      <c r="L224" s="39"/>
      <c r="M224" s="45"/>
      <c r="N224" s="45"/>
    </row>
    <row r="225" spans="1:14" x14ac:dyDescent="0.35">
      <c r="A225" s="39"/>
      <c r="B225" s="38"/>
      <c r="L225" s="39"/>
      <c r="M225" s="45"/>
      <c r="N225" s="45"/>
    </row>
    <row r="226" spans="1:14" x14ac:dyDescent="0.35">
      <c r="A226" s="39"/>
      <c r="B226" s="38"/>
      <c r="L226" s="39"/>
      <c r="M226" s="45"/>
      <c r="N226" s="45"/>
    </row>
    <row r="227" spans="1:14" x14ac:dyDescent="0.35">
      <c r="A227" s="39"/>
      <c r="B227" s="38"/>
      <c r="L227" s="39"/>
      <c r="M227" s="45"/>
      <c r="N227" s="45"/>
    </row>
    <row r="228" spans="1:14" x14ac:dyDescent="0.35">
      <c r="A228" s="39"/>
      <c r="B228" s="38"/>
      <c r="L228" s="39"/>
      <c r="M228" s="45"/>
      <c r="N228" s="45"/>
    </row>
    <row r="229" spans="1:14" x14ac:dyDescent="0.35">
      <c r="A229" s="39"/>
      <c r="B229" s="38"/>
      <c r="L229" s="39"/>
      <c r="M229" s="45"/>
      <c r="N229" s="45"/>
    </row>
    <row r="230" spans="1:14" x14ac:dyDescent="0.35">
      <c r="A230" s="39"/>
      <c r="B230" s="38"/>
      <c r="L230" s="39"/>
      <c r="M230" s="45"/>
      <c r="N230" s="45"/>
    </row>
  </sheetData>
  <mergeCells count="1">
    <mergeCell ref="P1:BU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65"/>
  <sheetViews>
    <sheetView topLeftCell="B1" zoomScale="85" zoomScaleNormal="85" workbookViewId="0">
      <pane ySplit="4" topLeftCell="A5" activePane="bottomLeft" state="frozen"/>
      <selection activeCell="B1" sqref="B1"/>
      <selection pane="bottomLeft" activeCell="J64" sqref="J64"/>
    </sheetView>
  </sheetViews>
  <sheetFormatPr defaultRowHeight="14.5" x14ac:dyDescent="0.35"/>
  <cols>
    <col min="1" max="1" width="102.36328125" style="35" bestFit="1" customWidth="1"/>
    <col min="2" max="2" width="27.08984375" bestFit="1" customWidth="1"/>
    <col min="3" max="3" width="14.08984375" customWidth="1"/>
    <col min="4" max="4" width="17.90625" customWidth="1"/>
    <col min="5" max="5" width="14.36328125" customWidth="1"/>
    <col min="6" max="6" width="15.6328125" customWidth="1"/>
    <col min="7" max="7" width="17.54296875" customWidth="1"/>
    <col min="8" max="8" width="12" customWidth="1"/>
    <col min="9" max="9" width="11" customWidth="1"/>
    <col min="10" max="10" width="24.36328125" customWidth="1"/>
    <col min="11" max="11" width="16.54296875" customWidth="1"/>
    <col min="12" max="12" width="17.6328125" customWidth="1"/>
    <col min="13" max="13" width="12.08984375" customWidth="1"/>
    <col min="14" max="14" width="18.08984375" customWidth="1"/>
    <col min="15" max="15" width="20.6328125" style="35" customWidth="1"/>
    <col min="16" max="17" width="20.6328125" style="37" customWidth="1"/>
    <col min="18" max="18" width="20.6328125" style="41" customWidth="1"/>
    <col min="19" max="19" width="99.36328125" style="94" bestFit="1" customWidth="1"/>
  </cols>
  <sheetData>
    <row r="1" spans="1:20" x14ac:dyDescent="0.35">
      <c r="A1" s="33" t="s">
        <v>68</v>
      </c>
      <c r="B1" s="33" t="s">
        <v>1</v>
      </c>
      <c r="C1" s="103" t="s">
        <v>69</v>
      </c>
      <c r="D1" s="104"/>
      <c r="E1" s="103" t="s">
        <v>70</v>
      </c>
      <c r="F1" s="104"/>
      <c r="G1" s="33" t="s">
        <v>0</v>
      </c>
      <c r="H1" s="33" t="s">
        <v>5</v>
      </c>
      <c r="I1" s="33" t="s">
        <v>8</v>
      </c>
      <c r="J1" s="33" t="s">
        <v>71</v>
      </c>
      <c r="K1" s="33" t="s">
        <v>41</v>
      </c>
      <c r="L1" s="33" t="s">
        <v>38</v>
      </c>
      <c r="M1" s="33" t="s">
        <v>30</v>
      </c>
      <c r="N1" s="33" t="s">
        <v>153</v>
      </c>
      <c r="O1" s="33" t="s">
        <v>23</v>
      </c>
      <c r="P1" s="56" t="s">
        <v>141</v>
      </c>
      <c r="Q1" s="56" t="s">
        <v>137</v>
      </c>
      <c r="R1" s="43" t="s">
        <v>127</v>
      </c>
      <c r="S1" s="102" t="s">
        <v>126</v>
      </c>
      <c r="T1" s="34"/>
    </row>
    <row r="2" spans="1:20" x14ac:dyDescent="0.35">
      <c r="B2" s="35"/>
      <c r="C2" s="105" t="s">
        <v>27</v>
      </c>
      <c r="D2" s="105" t="s">
        <v>26</v>
      </c>
      <c r="E2" s="105" t="s">
        <v>27</v>
      </c>
      <c r="F2" s="105" t="s">
        <v>26</v>
      </c>
      <c r="G2" s="35" t="s">
        <v>2</v>
      </c>
      <c r="H2" s="35" t="s">
        <v>6</v>
      </c>
      <c r="I2" s="35" t="s">
        <v>9</v>
      </c>
      <c r="J2" s="35" t="s">
        <v>72</v>
      </c>
      <c r="K2" s="35" t="s">
        <v>10</v>
      </c>
      <c r="L2" s="35" t="s">
        <v>12</v>
      </c>
      <c r="M2" s="35" t="s">
        <v>13</v>
      </c>
      <c r="N2" s="35" t="s">
        <v>20</v>
      </c>
      <c r="O2" s="35" t="s">
        <v>24</v>
      </c>
      <c r="P2" s="37" t="s">
        <v>138</v>
      </c>
      <c r="Q2" s="37" t="s">
        <v>24</v>
      </c>
      <c r="S2" s="102"/>
      <c r="T2" s="34"/>
    </row>
    <row r="3" spans="1:20" x14ac:dyDescent="0.35">
      <c r="B3" s="35"/>
      <c r="C3" s="106"/>
      <c r="D3" s="106"/>
      <c r="E3" s="106"/>
      <c r="F3" s="106"/>
      <c r="G3" s="35" t="s">
        <v>3</v>
      </c>
      <c r="H3" s="35" t="s">
        <v>7</v>
      </c>
      <c r="I3" s="35" t="s">
        <v>29</v>
      </c>
      <c r="J3" s="35" t="s">
        <v>73</v>
      </c>
      <c r="K3" s="35" t="s">
        <v>11</v>
      </c>
      <c r="L3" s="35" t="s">
        <v>14</v>
      </c>
      <c r="M3" s="35" t="s">
        <v>16</v>
      </c>
      <c r="N3" s="35" t="s">
        <v>21</v>
      </c>
      <c r="O3" s="35" t="s">
        <v>25</v>
      </c>
      <c r="P3" s="37" t="s">
        <v>139</v>
      </c>
      <c r="Q3" s="37" t="s">
        <v>25</v>
      </c>
      <c r="S3" s="102"/>
      <c r="T3" s="34"/>
    </row>
    <row r="4" spans="1:20" x14ac:dyDescent="0.35">
      <c r="A4" s="33"/>
      <c r="B4" s="33"/>
      <c r="C4" s="107"/>
      <c r="D4" s="107"/>
      <c r="E4" s="107"/>
      <c r="F4" s="107"/>
      <c r="G4" s="33" t="s">
        <v>4</v>
      </c>
      <c r="H4" s="33"/>
      <c r="I4" s="33"/>
      <c r="J4" s="33" t="s">
        <v>74</v>
      </c>
      <c r="K4" s="33" t="s">
        <v>28</v>
      </c>
      <c r="L4" s="33" t="s">
        <v>15</v>
      </c>
      <c r="M4" s="33" t="s">
        <v>17</v>
      </c>
      <c r="N4" s="33" t="s">
        <v>22</v>
      </c>
      <c r="O4" s="33"/>
      <c r="S4" s="102"/>
      <c r="T4" s="34"/>
    </row>
    <row r="5" spans="1:20" ht="14.25" x14ac:dyDescent="0.45">
      <c r="A5" s="85" t="s">
        <v>96</v>
      </c>
      <c r="B5" s="85" t="s">
        <v>48</v>
      </c>
      <c r="C5" s="85">
        <v>1.0409999999999999</v>
      </c>
      <c r="D5" s="85">
        <v>1.744</v>
      </c>
      <c r="E5" s="86">
        <f t="shared" ref="E5:E15" si="0">EXP(C5/100)-1</f>
        <v>1.0464372558992574E-2</v>
      </c>
      <c r="F5" s="86">
        <f t="shared" ref="F5:F15" si="1">EXP(D5/100)-1</f>
        <v>1.7592964741173445E-2</v>
      </c>
      <c r="G5" s="85">
        <v>1</v>
      </c>
      <c r="H5" s="85">
        <v>1</v>
      </c>
      <c r="I5" s="85">
        <v>2</v>
      </c>
      <c r="J5" s="85">
        <v>3</v>
      </c>
      <c r="K5" s="85">
        <v>3</v>
      </c>
      <c r="L5" s="85" t="s">
        <v>97</v>
      </c>
      <c r="M5" s="85" t="s">
        <v>49</v>
      </c>
      <c r="N5" s="85">
        <v>1</v>
      </c>
      <c r="O5" s="85">
        <v>2</v>
      </c>
      <c r="P5" s="73">
        <v>1</v>
      </c>
      <c r="Q5" s="73">
        <v>1</v>
      </c>
      <c r="R5" s="89" t="s">
        <v>135</v>
      </c>
      <c r="S5" s="93" t="s">
        <v>117</v>
      </c>
      <c r="T5" s="34"/>
    </row>
    <row r="6" spans="1:20" x14ac:dyDescent="0.35">
      <c r="A6" s="85" t="s">
        <v>98</v>
      </c>
      <c r="B6" s="85" t="s">
        <v>50</v>
      </c>
      <c r="C6" s="85">
        <v>0.27</v>
      </c>
      <c r="D6" s="85">
        <v>0.66400000000000003</v>
      </c>
      <c r="E6" s="86">
        <f t="shared" si="0"/>
        <v>2.7036482827156316E-3</v>
      </c>
      <c r="F6" s="86">
        <f t="shared" si="1"/>
        <v>6.6620936735939384E-3</v>
      </c>
      <c r="G6" s="85">
        <v>1</v>
      </c>
      <c r="H6" s="85">
        <v>2</v>
      </c>
      <c r="I6" s="85">
        <v>2</v>
      </c>
      <c r="J6" s="85">
        <v>3</v>
      </c>
      <c r="K6" s="85">
        <v>3</v>
      </c>
      <c r="L6" s="85">
        <v>1998</v>
      </c>
      <c r="M6" s="85">
        <v>2007</v>
      </c>
      <c r="N6" s="85">
        <v>1</v>
      </c>
      <c r="O6" s="85">
        <v>2</v>
      </c>
      <c r="P6" s="73">
        <v>1</v>
      </c>
      <c r="Q6" s="73">
        <v>1</v>
      </c>
      <c r="R6" s="75" t="s">
        <v>51</v>
      </c>
      <c r="S6" s="93" t="s">
        <v>118</v>
      </c>
      <c r="T6" s="34"/>
    </row>
    <row r="7" spans="1:20" ht="14.4" x14ac:dyDescent="0.3">
      <c r="A7" s="85" t="s">
        <v>146</v>
      </c>
      <c r="B7" s="85" t="s">
        <v>147</v>
      </c>
      <c r="C7" s="85">
        <v>-6.9420000000000002</v>
      </c>
      <c r="D7" s="85">
        <v>-3.077</v>
      </c>
      <c r="E7" s="86">
        <f t="shared" si="0"/>
        <v>-6.7065234819541186E-2</v>
      </c>
      <c r="F7" s="86">
        <f t="shared" si="1"/>
        <v>-3.0301421897571568E-2</v>
      </c>
      <c r="G7" s="85">
        <v>1</v>
      </c>
      <c r="H7" s="85">
        <v>2</v>
      </c>
      <c r="I7" s="85">
        <v>2</v>
      </c>
      <c r="J7" s="85">
        <v>1</v>
      </c>
      <c r="K7" s="85">
        <v>3</v>
      </c>
      <c r="L7" s="85">
        <v>1999</v>
      </c>
      <c r="M7" s="85">
        <v>2006</v>
      </c>
      <c r="N7" s="85">
        <v>2</v>
      </c>
      <c r="O7" s="85">
        <v>2</v>
      </c>
      <c r="P7" s="73">
        <v>1</v>
      </c>
      <c r="Q7" s="73">
        <v>1</v>
      </c>
      <c r="R7" s="80" t="s">
        <v>148</v>
      </c>
      <c r="S7" s="93" t="s">
        <v>145</v>
      </c>
      <c r="T7" s="34"/>
    </row>
    <row r="8" spans="1:20" ht="14.4" x14ac:dyDescent="0.3">
      <c r="A8" s="73" t="s">
        <v>146</v>
      </c>
      <c r="B8" s="73" t="s">
        <v>147</v>
      </c>
      <c r="C8" s="73">
        <v>-6.11</v>
      </c>
      <c r="D8" s="73">
        <v>-5.3630000000000004</v>
      </c>
      <c r="E8" s="84">
        <f t="shared" si="0"/>
        <v>-5.9270837844008439E-2</v>
      </c>
      <c r="F8" s="84">
        <f t="shared" si="1"/>
        <v>-5.221727875906923E-2</v>
      </c>
      <c r="G8" s="73">
        <v>1</v>
      </c>
      <c r="H8" s="73">
        <v>2</v>
      </c>
      <c r="I8" s="73">
        <v>2</v>
      </c>
      <c r="J8" s="73">
        <v>2</v>
      </c>
      <c r="K8" s="73">
        <v>3</v>
      </c>
      <c r="L8" s="73">
        <v>1999</v>
      </c>
      <c r="M8" s="73">
        <v>2006</v>
      </c>
      <c r="N8" s="73">
        <v>2</v>
      </c>
      <c r="O8" s="73">
        <v>2</v>
      </c>
      <c r="P8" s="73">
        <v>1</v>
      </c>
      <c r="Q8" s="73">
        <v>1</v>
      </c>
      <c r="R8" s="90" t="s">
        <v>133</v>
      </c>
      <c r="S8" s="93" t="s">
        <v>145</v>
      </c>
      <c r="T8" s="34"/>
    </row>
    <row r="9" spans="1:20" ht="14.4" x14ac:dyDescent="0.3">
      <c r="A9" s="73" t="s">
        <v>95</v>
      </c>
      <c r="B9" s="73" t="s">
        <v>32</v>
      </c>
      <c r="C9" s="73">
        <v>4.38</v>
      </c>
      <c r="D9" s="73">
        <v>4.3899999999999997</v>
      </c>
      <c r="E9" s="84">
        <f t="shared" si="0"/>
        <v>4.4773379315719897E-2</v>
      </c>
      <c r="F9" s="84">
        <f t="shared" si="1"/>
        <v>4.4877861877692604E-2</v>
      </c>
      <c r="G9" s="73">
        <v>2</v>
      </c>
      <c r="H9" s="73">
        <v>1</v>
      </c>
      <c r="I9" s="73">
        <v>1</v>
      </c>
      <c r="J9" s="73">
        <v>1</v>
      </c>
      <c r="K9" s="73">
        <v>3</v>
      </c>
      <c r="L9" s="73" t="s">
        <v>35</v>
      </c>
      <c r="M9" s="73" t="s">
        <v>37</v>
      </c>
      <c r="N9" s="73">
        <v>2</v>
      </c>
      <c r="O9" s="73">
        <v>1</v>
      </c>
      <c r="P9" s="73">
        <v>1</v>
      </c>
      <c r="Q9" s="73">
        <v>1</v>
      </c>
      <c r="R9" s="91" t="s">
        <v>133</v>
      </c>
      <c r="S9" s="93" t="s">
        <v>119</v>
      </c>
      <c r="T9" s="34"/>
    </row>
    <row r="10" spans="1:20" ht="14.4" x14ac:dyDescent="0.3">
      <c r="A10" s="73" t="s">
        <v>95</v>
      </c>
      <c r="B10" s="73" t="s">
        <v>32</v>
      </c>
      <c r="C10" s="73">
        <v>1.1000000000000001</v>
      </c>
      <c r="D10" s="73">
        <v>1.1299999999999999</v>
      </c>
      <c r="E10" s="84">
        <f t="shared" si="0"/>
        <v>1.1060722444719451E-2</v>
      </c>
      <c r="F10" s="84">
        <f t="shared" si="1"/>
        <v>1.1364086163735632E-2</v>
      </c>
      <c r="G10" s="73">
        <v>3</v>
      </c>
      <c r="H10" s="73">
        <v>1</v>
      </c>
      <c r="I10" s="73">
        <v>1</v>
      </c>
      <c r="J10" s="73">
        <v>1</v>
      </c>
      <c r="K10" s="73">
        <v>3</v>
      </c>
      <c r="L10" s="73" t="s">
        <v>35</v>
      </c>
      <c r="M10" s="73" t="s">
        <v>37</v>
      </c>
      <c r="N10" s="73">
        <v>2</v>
      </c>
      <c r="O10" s="73">
        <v>1</v>
      </c>
      <c r="P10" s="73">
        <v>1</v>
      </c>
      <c r="Q10" s="73">
        <v>1</v>
      </c>
      <c r="R10" s="91" t="s">
        <v>133</v>
      </c>
      <c r="S10" s="93" t="s">
        <v>119</v>
      </c>
      <c r="T10" s="34"/>
    </row>
    <row r="11" spans="1:20" ht="14.4" x14ac:dyDescent="0.3">
      <c r="A11" s="73" t="s">
        <v>95</v>
      </c>
      <c r="B11" s="73" t="s">
        <v>32</v>
      </c>
      <c r="C11" s="73">
        <v>3.1</v>
      </c>
      <c r="D11" s="73">
        <v>3.1</v>
      </c>
      <c r="E11" s="84">
        <f t="shared" si="0"/>
        <v>3.1485503886522714E-2</v>
      </c>
      <c r="F11" s="84">
        <f t="shared" si="1"/>
        <v>3.1485503886522714E-2</v>
      </c>
      <c r="G11" s="73">
        <v>3</v>
      </c>
      <c r="H11" s="73">
        <v>2</v>
      </c>
      <c r="I11" s="73">
        <v>1</v>
      </c>
      <c r="J11" s="73">
        <v>1</v>
      </c>
      <c r="K11" s="73">
        <v>3</v>
      </c>
      <c r="L11" s="73" t="s">
        <v>35</v>
      </c>
      <c r="M11" s="73" t="s">
        <v>37</v>
      </c>
      <c r="N11" s="73">
        <v>2</v>
      </c>
      <c r="O11" s="73">
        <v>1</v>
      </c>
      <c r="P11" s="73">
        <v>1</v>
      </c>
      <c r="Q11" s="73">
        <v>1</v>
      </c>
      <c r="R11" s="91" t="s">
        <v>133</v>
      </c>
      <c r="S11" s="93" t="s">
        <v>119</v>
      </c>
      <c r="T11" s="34"/>
    </row>
    <row r="12" spans="1:20" ht="14.4" x14ac:dyDescent="0.3">
      <c r="A12" s="73" t="s">
        <v>95</v>
      </c>
      <c r="B12" s="73" t="s">
        <v>32</v>
      </c>
      <c r="C12" s="73">
        <v>3.27</v>
      </c>
      <c r="D12" s="73">
        <v>3.3</v>
      </c>
      <c r="E12" s="84">
        <f t="shared" si="0"/>
        <v>3.3240520584656652E-2</v>
      </c>
      <c r="F12" s="84">
        <f t="shared" si="1"/>
        <v>3.3550539241305577E-2</v>
      </c>
      <c r="G12" s="73">
        <v>2</v>
      </c>
      <c r="H12" s="73">
        <v>1</v>
      </c>
      <c r="I12" s="73">
        <v>1</v>
      </c>
      <c r="J12" s="73">
        <v>1</v>
      </c>
      <c r="K12" s="73">
        <v>2</v>
      </c>
      <c r="L12" s="73" t="s">
        <v>35</v>
      </c>
      <c r="M12" s="73" t="s">
        <v>37</v>
      </c>
      <c r="N12" s="73">
        <v>2</v>
      </c>
      <c r="O12" s="73">
        <v>1</v>
      </c>
      <c r="P12" s="73">
        <v>1</v>
      </c>
      <c r="Q12" s="73">
        <v>1</v>
      </c>
      <c r="R12" s="91" t="s">
        <v>133</v>
      </c>
      <c r="S12" s="93" t="s">
        <v>119</v>
      </c>
      <c r="T12" s="34"/>
    </row>
    <row r="13" spans="1:20" ht="14.4" x14ac:dyDescent="0.3">
      <c r="A13" s="73" t="s">
        <v>95</v>
      </c>
      <c r="B13" s="73" t="s">
        <v>32</v>
      </c>
      <c r="C13" s="73">
        <v>4.1500000000000004</v>
      </c>
      <c r="D13" s="73">
        <v>4.17</v>
      </c>
      <c r="E13" s="84">
        <f t="shared" si="0"/>
        <v>4.2373161851473551E-2</v>
      </c>
      <c r="F13" s="84">
        <f t="shared" si="1"/>
        <v>4.2581657332696921E-2</v>
      </c>
      <c r="G13" s="73">
        <v>2</v>
      </c>
      <c r="H13" s="73">
        <v>1</v>
      </c>
      <c r="I13" s="73">
        <v>1</v>
      </c>
      <c r="J13" s="73">
        <v>1</v>
      </c>
      <c r="K13" s="73">
        <v>1</v>
      </c>
      <c r="L13" s="73" t="s">
        <v>35</v>
      </c>
      <c r="M13" s="73" t="s">
        <v>37</v>
      </c>
      <c r="N13" s="73">
        <v>2</v>
      </c>
      <c r="O13" s="73">
        <v>1</v>
      </c>
      <c r="P13" s="73">
        <v>1</v>
      </c>
      <c r="Q13" s="73">
        <v>1</v>
      </c>
      <c r="R13" s="91" t="s">
        <v>133</v>
      </c>
      <c r="S13" s="93" t="s">
        <v>119</v>
      </c>
      <c r="T13" s="34"/>
    </row>
    <row r="14" spans="1:20" ht="14.4" x14ac:dyDescent="0.3">
      <c r="A14" s="73" t="s">
        <v>76</v>
      </c>
      <c r="B14" s="73" t="s">
        <v>77</v>
      </c>
      <c r="C14" s="73">
        <v>-5.8</v>
      </c>
      <c r="D14" s="73">
        <v>-5.8</v>
      </c>
      <c r="E14" s="84">
        <f t="shared" si="0"/>
        <v>-5.6350052563201469E-2</v>
      </c>
      <c r="F14" s="84">
        <f t="shared" si="1"/>
        <v>-5.6350052563201469E-2</v>
      </c>
      <c r="G14" s="73">
        <v>2</v>
      </c>
      <c r="H14" s="73">
        <v>2</v>
      </c>
      <c r="I14" s="73">
        <v>2</v>
      </c>
      <c r="J14" s="73">
        <v>1</v>
      </c>
      <c r="K14" s="73">
        <v>3</v>
      </c>
      <c r="L14" s="73" t="s">
        <v>78</v>
      </c>
      <c r="M14" s="73" t="s">
        <v>79</v>
      </c>
      <c r="N14" s="73">
        <v>1</v>
      </c>
      <c r="O14" s="73">
        <v>1</v>
      </c>
      <c r="P14" s="73">
        <v>1</v>
      </c>
      <c r="Q14" s="73">
        <v>1</v>
      </c>
      <c r="R14" s="91" t="s">
        <v>133</v>
      </c>
      <c r="S14" s="93" t="s">
        <v>111</v>
      </c>
      <c r="T14" s="34"/>
    </row>
    <row r="15" spans="1:20" ht="14.4" x14ac:dyDescent="0.3">
      <c r="A15" s="73" t="s">
        <v>76</v>
      </c>
      <c r="B15" s="73" t="s">
        <v>77</v>
      </c>
      <c r="C15" s="73">
        <v>7.875</v>
      </c>
      <c r="D15" s="73">
        <v>7.875</v>
      </c>
      <c r="E15" s="84">
        <f t="shared" si="0"/>
        <v>8.1933804805864208E-2</v>
      </c>
      <c r="F15" s="84">
        <f t="shared" si="1"/>
        <v>8.1933804805864208E-2</v>
      </c>
      <c r="G15" s="73">
        <v>3</v>
      </c>
      <c r="H15" s="73">
        <v>2</v>
      </c>
      <c r="I15" s="73">
        <v>2</v>
      </c>
      <c r="J15" s="73">
        <v>1</v>
      </c>
      <c r="K15" s="73">
        <v>3</v>
      </c>
      <c r="L15" s="73" t="s">
        <v>78</v>
      </c>
      <c r="M15" s="73" t="s">
        <v>79</v>
      </c>
      <c r="N15" s="73">
        <v>1</v>
      </c>
      <c r="O15" s="73">
        <v>1</v>
      </c>
      <c r="P15" s="73">
        <v>1</v>
      </c>
      <c r="Q15" s="73">
        <v>1</v>
      </c>
      <c r="R15" s="91" t="s">
        <v>133</v>
      </c>
      <c r="S15" s="93" t="s">
        <v>111</v>
      </c>
      <c r="T15" s="34"/>
    </row>
    <row r="16" spans="1:20" x14ac:dyDescent="0.35">
      <c r="A16" s="73" t="s">
        <v>80</v>
      </c>
      <c r="B16" s="73" t="s">
        <v>52</v>
      </c>
      <c r="C16" s="73">
        <v>2.7E-2</v>
      </c>
      <c r="D16" s="73">
        <v>2.7E-2</v>
      </c>
      <c r="E16" s="84">
        <f t="shared" ref="E16:E25" si="2">EXP(C16)-1</f>
        <v>2.7367802763489379E-2</v>
      </c>
      <c r="F16" s="84">
        <f t="shared" ref="F16:F25" si="3">EXP(D16)-1</f>
        <v>2.7367802763489379E-2</v>
      </c>
      <c r="G16" s="73">
        <v>2</v>
      </c>
      <c r="H16" s="73">
        <v>2</v>
      </c>
      <c r="I16" s="73">
        <v>2</v>
      </c>
      <c r="J16" s="73">
        <v>1</v>
      </c>
      <c r="K16" s="73">
        <v>3</v>
      </c>
      <c r="L16" s="73" t="s">
        <v>81</v>
      </c>
      <c r="M16" s="73" t="s">
        <v>53</v>
      </c>
      <c r="N16" s="73">
        <v>1</v>
      </c>
      <c r="O16" s="73">
        <v>1</v>
      </c>
      <c r="P16" s="73">
        <v>1</v>
      </c>
      <c r="Q16" s="73">
        <v>1</v>
      </c>
      <c r="R16" s="91" t="s">
        <v>133</v>
      </c>
      <c r="S16" s="93" t="s">
        <v>125</v>
      </c>
      <c r="T16" s="34"/>
    </row>
    <row r="17" spans="1:20" x14ac:dyDescent="0.35">
      <c r="A17" s="73" t="s">
        <v>80</v>
      </c>
      <c r="B17" s="73" t="s">
        <v>52</v>
      </c>
      <c r="C17" s="73">
        <v>0.05</v>
      </c>
      <c r="D17" s="73">
        <v>0.05</v>
      </c>
      <c r="E17" s="84">
        <f t="shared" si="2"/>
        <v>5.1271096376024117E-2</v>
      </c>
      <c r="F17" s="84">
        <f t="shared" si="3"/>
        <v>5.1271096376024117E-2</v>
      </c>
      <c r="G17" s="73">
        <v>3</v>
      </c>
      <c r="H17" s="73">
        <v>2</v>
      </c>
      <c r="I17" s="73">
        <v>2</v>
      </c>
      <c r="J17" s="73">
        <v>1</v>
      </c>
      <c r="K17" s="73">
        <v>3</v>
      </c>
      <c r="L17" s="73" t="s">
        <v>81</v>
      </c>
      <c r="M17" s="73" t="s">
        <v>53</v>
      </c>
      <c r="N17" s="73">
        <v>1</v>
      </c>
      <c r="O17" s="73">
        <v>1</v>
      </c>
      <c r="P17" s="73">
        <v>1</v>
      </c>
      <c r="Q17" s="73">
        <v>1</v>
      </c>
      <c r="R17" s="91" t="s">
        <v>133</v>
      </c>
      <c r="S17" s="93" t="s">
        <v>125</v>
      </c>
      <c r="T17" s="34"/>
    </row>
    <row r="18" spans="1:20" ht="14.4" x14ac:dyDescent="0.3">
      <c r="A18" s="73" t="s">
        <v>100</v>
      </c>
      <c r="B18" s="73" t="s">
        <v>82</v>
      </c>
      <c r="C18" s="73">
        <v>-2.3E-2</v>
      </c>
      <c r="D18" s="73">
        <v>-2.3E-2</v>
      </c>
      <c r="E18" s="84">
        <f t="shared" si="2"/>
        <v>-2.2737516226722931E-2</v>
      </c>
      <c r="F18" s="84">
        <f t="shared" si="3"/>
        <v>-2.2737516226722931E-2</v>
      </c>
      <c r="G18" s="73">
        <v>1</v>
      </c>
      <c r="H18" s="73">
        <v>2</v>
      </c>
      <c r="I18" s="73">
        <v>1</v>
      </c>
      <c r="J18" s="73">
        <v>1</v>
      </c>
      <c r="K18" s="73">
        <v>3</v>
      </c>
      <c r="L18" s="73">
        <v>2010</v>
      </c>
      <c r="M18" s="73">
        <v>2011</v>
      </c>
      <c r="N18" s="73">
        <v>2</v>
      </c>
      <c r="O18" s="73">
        <v>2</v>
      </c>
      <c r="P18" s="73">
        <v>1</v>
      </c>
      <c r="Q18" s="73">
        <v>1</v>
      </c>
      <c r="R18" s="91" t="s">
        <v>133</v>
      </c>
      <c r="S18" s="93" t="s">
        <v>140</v>
      </c>
      <c r="T18" s="34"/>
    </row>
    <row r="19" spans="1:20" ht="14.4" x14ac:dyDescent="0.3">
      <c r="A19" s="73" t="s">
        <v>100</v>
      </c>
      <c r="B19" s="73" t="s">
        <v>82</v>
      </c>
      <c r="C19" s="73">
        <v>4.1000000000000002E-2</v>
      </c>
      <c r="D19" s="73">
        <v>4.1000000000000002E-2</v>
      </c>
      <c r="E19" s="84">
        <f t="shared" si="2"/>
        <v>4.1852105545479468E-2</v>
      </c>
      <c r="F19" s="84">
        <f t="shared" si="3"/>
        <v>4.1852105545479468E-2</v>
      </c>
      <c r="G19" s="73">
        <v>1</v>
      </c>
      <c r="H19" s="73">
        <v>1</v>
      </c>
      <c r="I19" s="73">
        <v>1</v>
      </c>
      <c r="J19" s="73">
        <v>1</v>
      </c>
      <c r="K19" s="73">
        <v>3</v>
      </c>
      <c r="L19" s="73">
        <v>2010</v>
      </c>
      <c r="M19" s="73">
        <v>2011</v>
      </c>
      <c r="N19" s="73">
        <v>2</v>
      </c>
      <c r="O19" s="73">
        <v>2</v>
      </c>
      <c r="P19" s="73">
        <v>1</v>
      </c>
      <c r="Q19" s="73">
        <v>1</v>
      </c>
      <c r="R19" s="91" t="s">
        <v>133</v>
      </c>
      <c r="S19" s="93" t="s">
        <v>140</v>
      </c>
      <c r="T19" s="34"/>
    </row>
    <row r="20" spans="1:20" ht="14.4" x14ac:dyDescent="0.3">
      <c r="A20" s="73" t="s">
        <v>131</v>
      </c>
      <c r="B20" s="73" t="s">
        <v>136</v>
      </c>
      <c r="C20" s="73">
        <v>-3.1600000000000003E-2</v>
      </c>
      <c r="D20" s="73">
        <v>-5.1999999999999998E-3</v>
      </c>
      <c r="E20" s="84">
        <f t="shared" si="2"/>
        <v>-3.1105937797112349E-2</v>
      </c>
      <c r="F20" s="84">
        <f t="shared" si="3"/>
        <v>-5.1865034042332114E-3</v>
      </c>
      <c r="G20" s="73">
        <v>1</v>
      </c>
      <c r="H20" s="73">
        <v>2</v>
      </c>
      <c r="I20" s="73">
        <v>1</v>
      </c>
      <c r="J20" s="73">
        <v>1</v>
      </c>
      <c r="K20" s="73">
        <v>1</v>
      </c>
      <c r="L20" s="73" t="s">
        <v>90</v>
      </c>
      <c r="M20" s="73" t="s">
        <v>132</v>
      </c>
      <c r="N20" s="73">
        <v>2</v>
      </c>
      <c r="O20" s="73">
        <v>1</v>
      </c>
      <c r="P20" s="73">
        <v>2</v>
      </c>
      <c r="Q20" s="73">
        <v>2</v>
      </c>
      <c r="R20" s="91" t="s">
        <v>133</v>
      </c>
      <c r="T20" s="34"/>
    </row>
    <row r="21" spans="1:20" ht="14.4" x14ac:dyDescent="0.3">
      <c r="A21" s="73" t="s">
        <v>131</v>
      </c>
      <c r="B21" s="73" t="s">
        <v>136</v>
      </c>
      <c r="C21" s="73">
        <v>8.1499999999999993E-3</v>
      </c>
      <c r="D21" s="73">
        <v>5.5E-2</v>
      </c>
      <c r="E21" s="84">
        <f t="shared" si="2"/>
        <v>8.1833016580270534E-3</v>
      </c>
      <c r="F21" s="84">
        <f t="shared" si="3"/>
        <v>5.6540614675494316E-2</v>
      </c>
      <c r="G21" s="73">
        <v>2</v>
      </c>
      <c r="H21" s="73">
        <v>2</v>
      </c>
      <c r="I21" s="73">
        <v>1</v>
      </c>
      <c r="J21" s="73">
        <v>1</v>
      </c>
      <c r="K21" s="73">
        <v>1</v>
      </c>
      <c r="L21" s="73" t="s">
        <v>90</v>
      </c>
      <c r="M21" s="73" t="s">
        <v>132</v>
      </c>
      <c r="N21" s="73">
        <v>2</v>
      </c>
      <c r="O21" s="73">
        <v>1</v>
      </c>
      <c r="P21" s="73">
        <v>2</v>
      </c>
      <c r="Q21" s="73">
        <v>2</v>
      </c>
      <c r="R21" s="91" t="s">
        <v>133</v>
      </c>
      <c r="T21" s="34"/>
    </row>
    <row r="22" spans="1:20" ht="14.4" x14ac:dyDescent="0.3">
      <c r="A22" s="73" t="s">
        <v>131</v>
      </c>
      <c r="B22" s="73" t="s">
        <v>136</v>
      </c>
      <c r="C22" s="73">
        <v>-8.6999999999999994E-2</v>
      </c>
      <c r="D22" s="73">
        <v>-2.0199999999999999E-2</v>
      </c>
      <c r="E22" s="84">
        <f t="shared" si="2"/>
        <v>-8.332290436684775E-2</v>
      </c>
      <c r="F22" s="84">
        <f t="shared" si="3"/>
        <v>-1.9997346825239459E-2</v>
      </c>
      <c r="G22" s="73">
        <v>3</v>
      </c>
      <c r="H22" s="73">
        <v>2</v>
      </c>
      <c r="I22" s="73">
        <v>1</v>
      </c>
      <c r="J22" s="73">
        <v>1</v>
      </c>
      <c r="K22" s="73">
        <v>1</v>
      </c>
      <c r="L22" s="73" t="s">
        <v>90</v>
      </c>
      <c r="M22" s="73" t="s">
        <v>132</v>
      </c>
      <c r="N22" s="73">
        <v>2</v>
      </c>
      <c r="O22" s="73">
        <v>1</v>
      </c>
      <c r="P22" s="73">
        <v>2</v>
      </c>
      <c r="Q22" s="73">
        <v>2</v>
      </c>
      <c r="R22" s="91" t="s">
        <v>133</v>
      </c>
      <c r="T22" s="34"/>
    </row>
    <row r="23" spans="1:20" ht="14.4" x14ac:dyDescent="0.3">
      <c r="A23" s="73" t="s">
        <v>131</v>
      </c>
      <c r="B23" s="73" t="s">
        <v>136</v>
      </c>
      <c r="C23" s="73">
        <v>-1.8700000000000001E-2</v>
      </c>
      <c r="D23" s="73">
        <v>4.3099999999999999E-2</v>
      </c>
      <c r="E23" s="84">
        <f t="shared" si="2"/>
        <v>-1.8526239791034183E-2</v>
      </c>
      <c r="F23" s="84">
        <f t="shared" si="3"/>
        <v>4.4042293859961168E-2</v>
      </c>
      <c r="G23" s="73">
        <v>1</v>
      </c>
      <c r="H23" s="73">
        <v>1</v>
      </c>
      <c r="I23" s="73">
        <v>1</v>
      </c>
      <c r="J23" s="73">
        <v>1</v>
      </c>
      <c r="K23" s="73">
        <v>1</v>
      </c>
      <c r="L23" s="73" t="s">
        <v>90</v>
      </c>
      <c r="M23" s="73" t="s">
        <v>132</v>
      </c>
      <c r="N23" s="73">
        <v>2</v>
      </c>
      <c r="O23" s="73">
        <v>1</v>
      </c>
      <c r="P23" s="73">
        <v>2</v>
      </c>
      <c r="Q23" s="73">
        <v>2</v>
      </c>
      <c r="R23" s="91" t="s">
        <v>133</v>
      </c>
      <c r="T23" s="34"/>
    </row>
    <row r="24" spans="1:20" ht="14.4" x14ac:dyDescent="0.3">
      <c r="A24" s="73" t="s">
        <v>131</v>
      </c>
      <c r="B24" s="73" t="s">
        <v>136</v>
      </c>
      <c r="C24" s="73">
        <v>1.43E-2</v>
      </c>
      <c r="D24" s="73">
        <v>1.43E-2</v>
      </c>
      <c r="E24" s="84">
        <f t="shared" si="2"/>
        <v>1.4402734115168236E-2</v>
      </c>
      <c r="F24" s="84">
        <f t="shared" si="3"/>
        <v>1.4402734115168236E-2</v>
      </c>
      <c r="G24" s="73">
        <v>2</v>
      </c>
      <c r="H24" s="73">
        <v>1</v>
      </c>
      <c r="I24" s="73">
        <v>1</v>
      </c>
      <c r="J24" s="73">
        <v>1</v>
      </c>
      <c r="K24" s="73">
        <v>1</v>
      </c>
      <c r="L24" s="73" t="s">
        <v>90</v>
      </c>
      <c r="M24" s="73" t="s">
        <v>132</v>
      </c>
      <c r="N24" s="73">
        <v>2</v>
      </c>
      <c r="O24" s="73">
        <v>1</v>
      </c>
      <c r="P24" s="73">
        <v>2</v>
      </c>
      <c r="Q24" s="73">
        <v>2</v>
      </c>
      <c r="R24" s="91" t="s">
        <v>133</v>
      </c>
      <c r="T24" s="34"/>
    </row>
    <row r="25" spans="1:20" ht="14.4" x14ac:dyDescent="0.3">
      <c r="A25" s="73" t="s">
        <v>131</v>
      </c>
      <c r="B25" s="73" t="s">
        <v>136</v>
      </c>
      <c r="C25" s="73">
        <v>2.8299999999999999E-2</v>
      </c>
      <c r="D25" s="73">
        <v>2.8299999999999999E-2</v>
      </c>
      <c r="E25" s="84">
        <f t="shared" si="2"/>
        <v>2.8704249409185367E-2</v>
      </c>
      <c r="F25" s="84">
        <f t="shared" si="3"/>
        <v>2.8704249409185367E-2</v>
      </c>
      <c r="G25" s="73">
        <v>3</v>
      </c>
      <c r="H25" s="73">
        <v>1</v>
      </c>
      <c r="I25" s="73">
        <v>1</v>
      </c>
      <c r="J25" s="73">
        <v>1</v>
      </c>
      <c r="K25" s="73">
        <v>1</v>
      </c>
      <c r="L25" s="73" t="s">
        <v>90</v>
      </c>
      <c r="M25" s="73" t="s">
        <v>132</v>
      </c>
      <c r="N25" s="73">
        <v>2</v>
      </c>
      <c r="O25" s="73">
        <v>1</v>
      </c>
      <c r="P25" s="73">
        <v>2</v>
      </c>
      <c r="Q25" s="73">
        <v>2</v>
      </c>
      <c r="R25" s="91" t="s">
        <v>133</v>
      </c>
      <c r="T25" s="34"/>
    </row>
    <row r="26" spans="1:20" ht="14.4" x14ac:dyDescent="0.3">
      <c r="A26" s="73" t="s">
        <v>101</v>
      </c>
      <c r="B26" s="73" t="s">
        <v>59</v>
      </c>
      <c r="C26" s="73">
        <v>0.94199999999999995</v>
      </c>
      <c r="D26" s="73">
        <v>0.94199999999999995</v>
      </c>
      <c r="E26" s="84">
        <f t="shared" ref="E26:F31" si="4">EXP(C26/100)-1</f>
        <v>9.464507844856529E-3</v>
      </c>
      <c r="F26" s="84">
        <f t="shared" si="4"/>
        <v>9.464507844856529E-3</v>
      </c>
      <c r="G26" s="73">
        <v>1</v>
      </c>
      <c r="H26" s="73">
        <v>1</v>
      </c>
      <c r="I26" s="73">
        <v>2</v>
      </c>
      <c r="J26" s="73">
        <v>1</v>
      </c>
      <c r="K26" s="73">
        <v>3</v>
      </c>
      <c r="L26" s="73" t="s">
        <v>35</v>
      </c>
      <c r="M26" s="73" t="s">
        <v>79</v>
      </c>
      <c r="N26" s="73">
        <v>1</v>
      </c>
      <c r="O26" s="73">
        <v>1</v>
      </c>
      <c r="P26" s="73">
        <v>1</v>
      </c>
      <c r="Q26" s="73">
        <v>1</v>
      </c>
      <c r="R26" s="91" t="s">
        <v>133</v>
      </c>
      <c r="S26" s="93" t="s">
        <v>112</v>
      </c>
      <c r="T26" s="34"/>
    </row>
    <row r="27" spans="1:20" ht="14.4" x14ac:dyDescent="0.3">
      <c r="A27" s="73" t="s">
        <v>101</v>
      </c>
      <c r="B27" s="73" t="s">
        <v>59</v>
      </c>
      <c r="C27" s="73">
        <v>1.7000000000000001E-2</v>
      </c>
      <c r="D27" s="73">
        <v>2.3E-2</v>
      </c>
      <c r="E27" s="84">
        <f t="shared" si="4"/>
        <v>1.7001445081876732E-4</v>
      </c>
      <c r="F27" s="84">
        <f t="shared" si="4"/>
        <v>2.3002645202785388E-4</v>
      </c>
      <c r="G27" s="73">
        <v>3</v>
      </c>
      <c r="H27" s="73">
        <v>1</v>
      </c>
      <c r="I27" s="73">
        <v>2</v>
      </c>
      <c r="J27" s="73">
        <v>1</v>
      </c>
      <c r="K27" s="73">
        <v>3</v>
      </c>
      <c r="L27" s="73" t="s">
        <v>35</v>
      </c>
      <c r="M27" s="73" t="s">
        <v>79</v>
      </c>
      <c r="N27" s="73">
        <v>1</v>
      </c>
      <c r="O27" s="73">
        <v>1</v>
      </c>
      <c r="P27" s="73">
        <v>1</v>
      </c>
      <c r="Q27" s="73">
        <v>1</v>
      </c>
      <c r="R27" s="91" t="s">
        <v>133</v>
      </c>
      <c r="S27" s="93" t="s">
        <v>112</v>
      </c>
      <c r="T27" s="34"/>
    </row>
    <row r="28" spans="1:20" ht="14.4" x14ac:dyDescent="0.3">
      <c r="A28" s="73" t="s">
        <v>101</v>
      </c>
      <c r="B28" s="73" t="s">
        <v>59</v>
      </c>
      <c r="C28" s="73">
        <v>3.5999999999999997E-2</v>
      </c>
      <c r="D28" s="73">
        <v>3.5999999999999997E-2</v>
      </c>
      <c r="E28" s="84">
        <f t="shared" si="4"/>
        <v>3.6006480777661665E-4</v>
      </c>
      <c r="F28" s="84">
        <f t="shared" si="4"/>
        <v>3.6006480777661665E-4</v>
      </c>
      <c r="G28" s="73">
        <v>3</v>
      </c>
      <c r="H28" s="73">
        <v>1</v>
      </c>
      <c r="I28" s="73">
        <v>2</v>
      </c>
      <c r="J28" s="73">
        <v>2</v>
      </c>
      <c r="K28" s="73">
        <v>3</v>
      </c>
      <c r="L28" s="73" t="s">
        <v>35</v>
      </c>
      <c r="M28" s="73" t="s">
        <v>79</v>
      </c>
      <c r="N28" s="73">
        <v>1</v>
      </c>
      <c r="O28" s="73">
        <v>1</v>
      </c>
      <c r="P28" s="73">
        <v>1</v>
      </c>
      <c r="Q28" s="73">
        <v>1</v>
      </c>
      <c r="R28" s="91" t="s">
        <v>133</v>
      </c>
      <c r="S28" s="93" t="s">
        <v>112</v>
      </c>
      <c r="T28" s="34"/>
    </row>
    <row r="29" spans="1:20" ht="14.4" x14ac:dyDescent="0.3">
      <c r="A29" s="73" t="s">
        <v>101</v>
      </c>
      <c r="B29" s="73" t="s">
        <v>59</v>
      </c>
      <c r="C29" s="73">
        <v>1.7999999999999999E-2</v>
      </c>
      <c r="D29" s="73">
        <v>2.4E-2</v>
      </c>
      <c r="E29" s="84">
        <f t="shared" si="4"/>
        <v>1.8001620097196636E-4</v>
      </c>
      <c r="F29" s="84">
        <f t="shared" si="4"/>
        <v>2.4002880230411527E-4</v>
      </c>
      <c r="G29" s="73">
        <v>3</v>
      </c>
      <c r="H29" s="73">
        <v>1</v>
      </c>
      <c r="I29" s="73">
        <v>2</v>
      </c>
      <c r="J29" s="73">
        <v>3</v>
      </c>
      <c r="K29" s="73">
        <v>3</v>
      </c>
      <c r="L29" s="73" t="s">
        <v>35</v>
      </c>
      <c r="M29" s="73" t="s">
        <v>79</v>
      </c>
      <c r="N29" s="73">
        <v>1</v>
      </c>
      <c r="O29" s="73">
        <v>1</v>
      </c>
      <c r="P29" s="73">
        <v>1</v>
      </c>
      <c r="Q29" s="73">
        <v>1</v>
      </c>
      <c r="R29" s="91" t="s">
        <v>133</v>
      </c>
      <c r="S29" s="93" t="s">
        <v>112</v>
      </c>
      <c r="T29" s="34"/>
    </row>
    <row r="30" spans="1:20" ht="14.4" x14ac:dyDescent="0.3">
      <c r="A30" s="73" t="s">
        <v>99</v>
      </c>
      <c r="B30" s="73" t="s">
        <v>61</v>
      </c>
      <c r="C30" s="73">
        <v>2.6120000000000001</v>
      </c>
      <c r="D30" s="73">
        <v>4.5010000000000003</v>
      </c>
      <c r="E30" s="84">
        <f t="shared" si="4"/>
        <v>2.6464116777209279E-2</v>
      </c>
      <c r="F30" s="84">
        <f t="shared" si="4"/>
        <v>4.6038320239617514E-2</v>
      </c>
      <c r="G30" s="73">
        <v>1</v>
      </c>
      <c r="H30" s="73">
        <v>1</v>
      </c>
      <c r="I30" s="73">
        <v>2</v>
      </c>
      <c r="J30" s="73">
        <v>3</v>
      </c>
      <c r="K30" s="73">
        <v>3</v>
      </c>
      <c r="L30" s="73" t="s">
        <v>35</v>
      </c>
      <c r="M30" s="73" t="s">
        <v>37</v>
      </c>
      <c r="N30" s="73">
        <v>1</v>
      </c>
      <c r="O30" s="73">
        <v>1</v>
      </c>
      <c r="P30" s="73">
        <v>1</v>
      </c>
      <c r="Q30" s="73">
        <v>1</v>
      </c>
      <c r="R30" s="91" t="s">
        <v>133</v>
      </c>
      <c r="S30" s="93" t="s">
        <v>113</v>
      </c>
      <c r="T30" s="34"/>
    </row>
    <row r="31" spans="1:20" ht="14.4" x14ac:dyDescent="0.3">
      <c r="A31" s="73" t="s">
        <v>99</v>
      </c>
      <c r="B31" s="73" t="s">
        <v>61</v>
      </c>
      <c r="C31" s="73">
        <v>1.361</v>
      </c>
      <c r="D31" s="73">
        <v>3.593</v>
      </c>
      <c r="E31" s="84">
        <f t="shared" si="4"/>
        <v>1.3703037651669137E-2</v>
      </c>
      <c r="F31" s="84">
        <f t="shared" si="4"/>
        <v>3.658328312141701E-2</v>
      </c>
      <c r="G31" s="73">
        <v>3</v>
      </c>
      <c r="H31" s="73">
        <v>1</v>
      </c>
      <c r="I31" s="73">
        <v>2</v>
      </c>
      <c r="J31" s="73">
        <v>3</v>
      </c>
      <c r="K31" s="73">
        <v>3</v>
      </c>
      <c r="L31" s="73" t="s">
        <v>35</v>
      </c>
      <c r="M31" s="73" t="s">
        <v>37</v>
      </c>
      <c r="N31" s="73">
        <v>1</v>
      </c>
      <c r="O31" s="73">
        <v>1</v>
      </c>
      <c r="P31" s="73">
        <v>1</v>
      </c>
      <c r="Q31" s="73">
        <v>1</v>
      </c>
      <c r="R31" s="91" t="s">
        <v>133</v>
      </c>
      <c r="S31" s="93" t="s">
        <v>113</v>
      </c>
      <c r="T31" s="34"/>
    </row>
    <row r="32" spans="1:20" s="70" customFormat="1" ht="14.4" x14ac:dyDescent="0.3">
      <c r="A32" s="73" t="s">
        <v>129</v>
      </c>
      <c r="B32" s="73" t="s">
        <v>83</v>
      </c>
      <c r="C32" s="73">
        <v>-8.2000000000000003E-2</v>
      </c>
      <c r="D32" s="73">
        <v>-8.2000000000000003E-2</v>
      </c>
      <c r="E32" s="84">
        <f>EXP(C32)-1</f>
        <v>-7.8728041303651297E-2</v>
      </c>
      <c r="F32" s="84">
        <f>EXP(D32)-1</f>
        <v>-7.8728041303651297E-2</v>
      </c>
      <c r="G32" s="73">
        <v>1</v>
      </c>
      <c r="H32" s="73">
        <v>2</v>
      </c>
      <c r="I32" s="73">
        <v>2</v>
      </c>
      <c r="J32" s="73">
        <v>2</v>
      </c>
      <c r="K32" s="73">
        <v>3</v>
      </c>
      <c r="L32" s="73" t="s">
        <v>84</v>
      </c>
      <c r="M32" s="73" t="s">
        <v>85</v>
      </c>
      <c r="N32" s="73">
        <v>2</v>
      </c>
      <c r="O32" s="73">
        <v>1</v>
      </c>
      <c r="P32" s="73">
        <v>1</v>
      </c>
      <c r="Q32" s="73">
        <v>1</v>
      </c>
      <c r="R32" s="75" t="s">
        <v>130</v>
      </c>
      <c r="S32" s="93" t="s">
        <v>120</v>
      </c>
      <c r="T32" s="69"/>
    </row>
    <row r="33" spans="1:20" s="70" customFormat="1" ht="14.4" x14ac:dyDescent="0.3">
      <c r="A33" s="73" t="s">
        <v>129</v>
      </c>
      <c r="B33" s="73" t="s">
        <v>83</v>
      </c>
      <c r="C33" s="73">
        <v>0.06</v>
      </c>
      <c r="D33" s="73">
        <v>0.06</v>
      </c>
      <c r="E33" s="84">
        <f>EXP(C33)-1</f>
        <v>6.1836546545359639E-2</v>
      </c>
      <c r="F33" s="84">
        <f>EXP(D33)-1</f>
        <v>6.1836546545359639E-2</v>
      </c>
      <c r="G33" s="73">
        <v>2</v>
      </c>
      <c r="H33" s="73">
        <v>2</v>
      </c>
      <c r="I33" s="73">
        <v>2</v>
      </c>
      <c r="J33" s="73">
        <v>2</v>
      </c>
      <c r="K33" s="73">
        <v>3</v>
      </c>
      <c r="L33" s="73" t="s">
        <v>84</v>
      </c>
      <c r="M33" s="73" t="s">
        <v>85</v>
      </c>
      <c r="N33" s="73">
        <v>2</v>
      </c>
      <c r="O33" s="73">
        <v>1</v>
      </c>
      <c r="P33" s="73">
        <v>1</v>
      </c>
      <c r="Q33" s="73">
        <v>1</v>
      </c>
      <c r="R33" s="75" t="s">
        <v>130</v>
      </c>
      <c r="S33" s="93" t="s">
        <v>120</v>
      </c>
      <c r="T33" s="69"/>
    </row>
    <row r="34" spans="1:20" s="70" customFormat="1" x14ac:dyDescent="0.35">
      <c r="A34" s="73" t="s">
        <v>150</v>
      </c>
      <c r="B34" s="73" t="s">
        <v>151</v>
      </c>
      <c r="C34" s="73">
        <v>-3.3940000000000001</v>
      </c>
      <c r="D34" s="73">
        <v>-3.3940000000000001</v>
      </c>
      <c r="E34" s="84">
        <f t="shared" ref="E34:F38" si="5">EXP(C34/100)-1</f>
        <v>-3.3370499332351589E-2</v>
      </c>
      <c r="F34" s="84">
        <f t="shared" si="5"/>
        <v>-3.3370499332351589E-2</v>
      </c>
      <c r="G34" s="73">
        <v>1</v>
      </c>
      <c r="H34" s="73">
        <v>2</v>
      </c>
      <c r="I34" s="73">
        <v>2</v>
      </c>
      <c r="J34" s="73">
        <v>1</v>
      </c>
      <c r="K34" s="73">
        <v>3</v>
      </c>
      <c r="L34" s="73" t="s">
        <v>86</v>
      </c>
      <c r="M34" s="73" t="s">
        <v>37</v>
      </c>
      <c r="N34" s="73">
        <v>1</v>
      </c>
      <c r="O34" s="73">
        <v>2</v>
      </c>
      <c r="P34" s="73">
        <v>1</v>
      </c>
      <c r="Q34" s="73">
        <v>1</v>
      </c>
      <c r="R34" s="90" t="s">
        <v>133</v>
      </c>
      <c r="S34" s="93" t="s">
        <v>149</v>
      </c>
      <c r="T34" s="69"/>
    </row>
    <row r="35" spans="1:20" x14ac:dyDescent="0.35">
      <c r="A35" s="73" t="s">
        <v>102</v>
      </c>
      <c r="B35" s="73" t="s">
        <v>58</v>
      </c>
      <c r="C35" s="73">
        <v>-1.653</v>
      </c>
      <c r="D35" s="73">
        <v>-1.653</v>
      </c>
      <c r="E35" s="84">
        <f t="shared" si="5"/>
        <v>-1.6394129228077814E-2</v>
      </c>
      <c r="F35" s="84">
        <f t="shared" si="5"/>
        <v>-1.6394129228077814E-2</v>
      </c>
      <c r="G35" s="73">
        <v>1</v>
      </c>
      <c r="H35" s="73">
        <v>2</v>
      </c>
      <c r="I35" s="73">
        <v>2</v>
      </c>
      <c r="J35" s="73">
        <v>3</v>
      </c>
      <c r="K35" s="73">
        <v>3</v>
      </c>
      <c r="L35" s="73" t="s">
        <v>86</v>
      </c>
      <c r="M35" s="73" t="s">
        <v>37</v>
      </c>
      <c r="N35" s="73">
        <v>1</v>
      </c>
      <c r="O35" s="73">
        <v>1</v>
      </c>
      <c r="P35" s="73">
        <v>1</v>
      </c>
      <c r="Q35" s="73">
        <v>1</v>
      </c>
      <c r="R35" s="74" t="s">
        <v>133</v>
      </c>
      <c r="S35" s="93" t="s">
        <v>114</v>
      </c>
      <c r="T35" s="34"/>
    </row>
    <row r="36" spans="1:20" s="70" customFormat="1" x14ac:dyDescent="0.35">
      <c r="A36" s="87" t="s">
        <v>103</v>
      </c>
      <c r="B36" s="73" t="s">
        <v>63</v>
      </c>
      <c r="C36" s="73">
        <v>0.19800000000000001</v>
      </c>
      <c r="D36" s="73">
        <v>0.19800000000000001</v>
      </c>
      <c r="E36" s="84">
        <f t="shared" si="5"/>
        <v>1.981961494372575E-3</v>
      </c>
      <c r="F36" s="84">
        <f t="shared" si="5"/>
        <v>1.981961494372575E-3</v>
      </c>
      <c r="G36" s="73">
        <v>3</v>
      </c>
      <c r="H36" s="73">
        <v>2</v>
      </c>
      <c r="I36" s="73">
        <v>2</v>
      </c>
      <c r="J36" s="73">
        <v>1</v>
      </c>
      <c r="K36" s="73">
        <v>3</v>
      </c>
      <c r="L36" s="73" t="s">
        <v>35</v>
      </c>
      <c r="M36" s="73" t="s">
        <v>37</v>
      </c>
      <c r="N36" s="73">
        <v>1</v>
      </c>
      <c r="O36" s="73">
        <v>1</v>
      </c>
      <c r="P36" s="73">
        <v>1</v>
      </c>
      <c r="Q36" s="73">
        <v>1</v>
      </c>
      <c r="R36" s="74" t="s">
        <v>133</v>
      </c>
      <c r="S36" s="93" t="s">
        <v>121</v>
      </c>
      <c r="T36" s="69"/>
    </row>
    <row r="37" spans="1:20" x14ac:dyDescent="0.35">
      <c r="A37" s="87" t="s">
        <v>103</v>
      </c>
      <c r="B37" s="73" t="s">
        <v>63</v>
      </c>
      <c r="C37" s="73">
        <v>2.1600000000000001E-2</v>
      </c>
      <c r="D37" s="73">
        <v>2.1600000000000001E-2</v>
      </c>
      <c r="E37" s="84">
        <f t="shared" si="5"/>
        <v>2.1602332967973759E-4</v>
      </c>
      <c r="F37" s="84">
        <f t="shared" si="5"/>
        <v>2.1602332967973759E-4</v>
      </c>
      <c r="G37" s="73">
        <v>1</v>
      </c>
      <c r="H37" s="73">
        <v>2</v>
      </c>
      <c r="I37" s="73">
        <v>2</v>
      </c>
      <c r="J37" s="73">
        <v>1</v>
      </c>
      <c r="K37" s="73">
        <v>3</v>
      </c>
      <c r="L37" s="73" t="s">
        <v>35</v>
      </c>
      <c r="M37" s="73" t="s">
        <v>37</v>
      </c>
      <c r="N37" s="73">
        <v>1</v>
      </c>
      <c r="O37" s="73">
        <v>1</v>
      </c>
      <c r="P37" s="73">
        <v>1</v>
      </c>
      <c r="Q37" s="73">
        <v>1</v>
      </c>
      <c r="R37" s="92" t="s">
        <v>159</v>
      </c>
      <c r="S37" s="93" t="s">
        <v>121</v>
      </c>
      <c r="T37" s="34"/>
    </row>
    <row r="38" spans="1:20" x14ac:dyDescent="0.35">
      <c r="A38" s="87" t="s">
        <v>103</v>
      </c>
      <c r="B38" s="73" t="s">
        <v>63</v>
      </c>
      <c r="C38" s="73">
        <v>2.58E-2</v>
      </c>
      <c r="D38" s="73">
        <v>0.84099999999999997</v>
      </c>
      <c r="E38" s="84">
        <f t="shared" si="5"/>
        <v>2.5803328486251331E-4</v>
      </c>
      <c r="F38" s="84">
        <f t="shared" si="5"/>
        <v>8.4454633960071579E-3</v>
      </c>
      <c r="G38" s="73">
        <v>2</v>
      </c>
      <c r="H38" s="73">
        <v>2</v>
      </c>
      <c r="I38" s="73">
        <v>2</v>
      </c>
      <c r="J38" s="73">
        <v>1</v>
      </c>
      <c r="K38" s="73">
        <v>3</v>
      </c>
      <c r="L38" s="73" t="s">
        <v>35</v>
      </c>
      <c r="M38" s="73" t="s">
        <v>37</v>
      </c>
      <c r="N38" s="73">
        <v>1</v>
      </c>
      <c r="O38" s="73">
        <v>1</v>
      </c>
      <c r="P38" s="73">
        <v>1</v>
      </c>
      <c r="Q38" s="73">
        <v>1</v>
      </c>
      <c r="R38" s="92" t="s">
        <v>159</v>
      </c>
      <c r="S38" s="93" t="s">
        <v>121</v>
      </c>
      <c r="T38" s="34"/>
    </row>
    <row r="39" spans="1:20" x14ac:dyDescent="0.35">
      <c r="A39" s="73" t="s">
        <v>104</v>
      </c>
      <c r="B39" s="73" t="s">
        <v>60</v>
      </c>
      <c r="C39" s="73"/>
      <c r="D39" s="73"/>
      <c r="E39" s="84">
        <v>-0.12244284687788198</v>
      </c>
      <c r="F39" s="84">
        <v>3.4050032245248607E-2</v>
      </c>
      <c r="G39" s="73">
        <v>2</v>
      </c>
      <c r="H39" s="73">
        <v>2</v>
      </c>
      <c r="I39" s="73">
        <v>2</v>
      </c>
      <c r="J39" s="73">
        <v>3</v>
      </c>
      <c r="K39" s="73">
        <v>3</v>
      </c>
      <c r="L39" s="73" t="s">
        <v>35</v>
      </c>
      <c r="M39" s="73" t="s">
        <v>37</v>
      </c>
      <c r="N39" s="73">
        <v>1</v>
      </c>
      <c r="O39" s="73">
        <v>1</v>
      </c>
      <c r="P39" s="73">
        <v>1</v>
      </c>
      <c r="Q39" s="73">
        <v>1</v>
      </c>
      <c r="R39" s="75" t="s">
        <v>128</v>
      </c>
      <c r="S39" s="93" t="s">
        <v>115</v>
      </c>
      <c r="T39" s="34"/>
    </row>
    <row r="40" spans="1:20" x14ac:dyDescent="0.35">
      <c r="A40" s="73" t="s">
        <v>105</v>
      </c>
      <c r="B40" s="73" t="s">
        <v>87</v>
      </c>
      <c r="C40" s="73">
        <v>-0.98</v>
      </c>
      <c r="D40" s="73">
        <v>-0.2</v>
      </c>
      <c r="E40" s="84">
        <f t="shared" ref="E40:F46" si="6">EXP(C40/100)-1</f>
        <v>-9.7521364817653167E-3</v>
      </c>
      <c r="F40" s="84">
        <f t="shared" si="6"/>
        <v>-1.998001332666921E-3</v>
      </c>
      <c r="G40" s="73">
        <v>1</v>
      </c>
      <c r="H40" s="73">
        <v>1</v>
      </c>
      <c r="I40" s="73">
        <v>1</v>
      </c>
      <c r="J40" s="73">
        <v>1</v>
      </c>
      <c r="K40" s="73">
        <v>3</v>
      </c>
      <c r="L40" s="73">
        <v>1996</v>
      </c>
      <c r="M40" s="73">
        <v>2007</v>
      </c>
      <c r="N40" s="73">
        <v>2</v>
      </c>
      <c r="O40" s="73">
        <v>1</v>
      </c>
      <c r="P40" s="73">
        <v>1</v>
      </c>
      <c r="Q40" s="73">
        <v>1</v>
      </c>
      <c r="R40" s="74" t="s">
        <v>133</v>
      </c>
      <c r="S40" s="93" t="s">
        <v>122</v>
      </c>
      <c r="T40" s="34"/>
    </row>
    <row r="41" spans="1:20" x14ac:dyDescent="0.35">
      <c r="A41" s="73" t="s">
        <v>105</v>
      </c>
      <c r="B41" s="73" t="s">
        <v>87</v>
      </c>
      <c r="C41" s="73">
        <v>0.23</v>
      </c>
      <c r="D41" s="73">
        <v>0.87</v>
      </c>
      <c r="E41" s="84">
        <f t="shared" si="6"/>
        <v>2.3026470289999601E-3</v>
      </c>
      <c r="F41" s="84">
        <f t="shared" si="6"/>
        <v>8.7379549896233755E-3</v>
      </c>
      <c r="G41" s="73">
        <v>1</v>
      </c>
      <c r="H41" s="73">
        <v>2</v>
      </c>
      <c r="I41" s="73">
        <v>1</v>
      </c>
      <c r="J41" s="73">
        <v>1</v>
      </c>
      <c r="K41" s="73">
        <v>3</v>
      </c>
      <c r="L41" s="73">
        <v>1996</v>
      </c>
      <c r="M41" s="73">
        <v>2007</v>
      </c>
      <c r="N41" s="73">
        <v>2</v>
      </c>
      <c r="O41" s="73">
        <v>1</v>
      </c>
      <c r="P41" s="73">
        <v>1</v>
      </c>
      <c r="Q41" s="73">
        <v>1</v>
      </c>
      <c r="R41" s="74" t="s">
        <v>133</v>
      </c>
      <c r="S41" s="93" t="s">
        <v>122</v>
      </c>
      <c r="T41" s="34"/>
    </row>
    <row r="42" spans="1:20" x14ac:dyDescent="0.35">
      <c r="A42" s="73" t="s">
        <v>106</v>
      </c>
      <c r="B42" s="73" t="s">
        <v>31</v>
      </c>
      <c r="C42" s="73">
        <v>9.9599999999999994E-2</v>
      </c>
      <c r="D42" s="73">
        <v>0.14599999999999999</v>
      </c>
      <c r="E42" s="84">
        <f t="shared" si="6"/>
        <v>9.9649617271557744E-4</v>
      </c>
      <c r="F42" s="84">
        <f t="shared" si="6"/>
        <v>1.4610663188787676E-3</v>
      </c>
      <c r="G42" s="73">
        <v>3</v>
      </c>
      <c r="H42" s="73">
        <v>1</v>
      </c>
      <c r="I42" s="73">
        <v>1</v>
      </c>
      <c r="J42" s="73">
        <v>1</v>
      </c>
      <c r="K42" s="73">
        <v>3</v>
      </c>
      <c r="L42" s="73">
        <v>2000</v>
      </c>
      <c r="M42" s="73">
        <v>2013</v>
      </c>
      <c r="N42" s="73">
        <v>1</v>
      </c>
      <c r="O42" s="73">
        <v>1</v>
      </c>
      <c r="P42" s="73">
        <v>1</v>
      </c>
      <c r="Q42" s="73">
        <v>2</v>
      </c>
      <c r="R42" s="80" t="s">
        <v>36</v>
      </c>
      <c r="S42" s="97" t="s">
        <v>177</v>
      </c>
      <c r="T42" s="34"/>
    </row>
    <row r="43" spans="1:20" x14ac:dyDescent="0.35">
      <c r="A43" s="73" t="s">
        <v>106</v>
      </c>
      <c r="B43" s="73" t="s">
        <v>31</v>
      </c>
      <c r="C43" s="73">
        <v>4.6100000000000002E-2</v>
      </c>
      <c r="D43" s="73">
        <v>8.2900000000000001E-2</v>
      </c>
      <c r="E43" s="84">
        <f t="shared" si="6"/>
        <v>4.6110627683049188E-4</v>
      </c>
      <c r="F43" s="84">
        <f t="shared" si="6"/>
        <v>8.2934371547338515E-4</v>
      </c>
      <c r="G43" s="73">
        <v>2</v>
      </c>
      <c r="H43" s="73">
        <v>2</v>
      </c>
      <c r="I43" s="73">
        <v>1</v>
      </c>
      <c r="J43" s="73">
        <v>1</v>
      </c>
      <c r="K43" s="73">
        <v>3</v>
      </c>
      <c r="L43" s="73">
        <v>2000</v>
      </c>
      <c r="M43" s="73">
        <v>2013</v>
      </c>
      <c r="N43" s="73">
        <v>1</v>
      </c>
      <c r="O43" s="73">
        <v>1</v>
      </c>
      <c r="P43" s="73">
        <v>1</v>
      </c>
      <c r="Q43" s="73">
        <v>2</v>
      </c>
      <c r="R43" s="80" t="s">
        <v>36</v>
      </c>
      <c r="S43" s="97" t="s">
        <v>177</v>
      </c>
      <c r="T43" s="34"/>
    </row>
    <row r="44" spans="1:20" x14ac:dyDescent="0.35">
      <c r="A44" s="73" t="s">
        <v>106</v>
      </c>
      <c r="B44" s="73" t="s">
        <v>31</v>
      </c>
      <c r="C44" s="73">
        <v>0.14099999999999999</v>
      </c>
      <c r="D44" s="73">
        <v>0.14099999999999999</v>
      </c>
      <c r="E44" s="84">
        <f t="shared" si="6"/>
        <v>1.4109945173681471E-3</v>
      </c>
      <c r="F44" s="84">
        <f t="shared" si="6"/>
        <v>1.4109945173681471E-3</v>
      </c>
      <c r="G44" s="73">
        <v>3</v>
      </c>
      <c r="H44" s="73">
        <v>2</v>
      </c>
      <c r="I44" s="73">
        <v>1</v>
      </c>
      <c r="J44" s="73">
        <v>1</v>
      </c>
      <c r="K44" s="73">
        <v>1</v>
      </c>
      <c r="L44" s="73">
        <v>2000</v>
      </c>
      <c r="M44" s="73">
        <v>2013</v>
      </c>
      <c r="N44" s="73">
        <v>1</v>
      </c>
      <c r="O44" s="73">
        <v>1</v>
      </c>
      <c r="P44" s="73">
        <v>1</v>
      </c>
      <c r="Q44" s="73">
        <v>2</v>
      </c>
      <c r="R44" s="80" t="s">
        <v>36</v>
      </c>
      <c r="S44" s="97" t="s">
        <v>177</v>
      </c>
      <c r="T44" s="34"/>
    </row>
    <row r="45" spans="1:20" s="76" customFormat="1" x14ac:dyDescent="0.35">
      <c r="A45" s="73" t="s">
        <v>92</v>
      </c>
      <c r="B45" s="73" t="s">
        <v>93</v>
      </c>
      <c r="C45" s="73">
        <v>1.37</v>
      </c>
      <c r="D45" s="73">
        <v>4.1900000000000004</v>
      </c>
      <c r="E45" s="84">
        <f t="shared" si="6"/>
        <v>1.3794275030678316E-2</v>
      </c>
      <c r="F45" s="84">
        <f t="shared" si="6"/>
        <v>4.2790194517186686E-2</v>
      </c>
      <c r="G45" s="73">
        <v>1</v>
      </c>
      <c r="H45" s="73">
        <v>2</v>
      </c>
      <c r="I45" s="73">
        <v>2</v>
      </c>
      <c r="J45" s="73">
        <v>1</v>
      </c>
      <c r="K45" s="73">
        <v>1</v>
      </c>
      <c r="L45" s="73" t="s">
        <v>94</v>
      </c>
      <c r="M45" s="73" t="s">
        <v>37</v>
      </c>
      <c r="N45" s="73">
        <v>1</v>
      </c>
      <c r="O45" s="73">
        <v>1</v>
      </c>
      <c r="P45" s="73">
        <v>1</v>
      </c>
      <c r="Q45" s="73">
        <v>2</v>
      </c>
      <c r="R45" s="74" t="s">
        <v>133</v>
      </c>
      <c r="S45" s="93"/>
      <c r="T45" s="75"/>
    </row>
    <row r="46" spans="1:20" s="76" customFormat="1" x14ac:dyDescent="0.35">
      <c r="A46" s="73" t="s">
        <v>92</v>
      </c>
      <c r="B46" s="73" t="s">
        <v>93</v>
      </c>
      <c r="C46" s="73">
        <v>4.16</v>
      </c>
      <c r="D46" s="73">
        <v>6.02</v>
      </c>
      <c r="E46" s="84">
        <f t="shared" si="6"/>
        <v>4.2477404379698047E-2</v>
      </c>
      <c r="F46" s="84">
        <f t="shared" si="6"/>
        <v>6.2048935092815505E-2</v>
      </c>
      <c r="G46" s="73">
        <v>2</v>
      </c>
      <c r="H46" s="73">
        <v>2</v>
      </c>
      <c r="I46" s="73">
        <v>2</v>
      </c>
      <c r="J46" s="73">
        <v>1</v>
      </c>
      <c r="K46" s="73">
        <v>1</v>
      </c>
      <c r="L46" s="73" t="s">
        <v>94</v>
      </c>
      <c r="M46" s="73" t="s">
        <v>37</v>
      </c>
      <c r="N46" s="73">
        <v>1</v>
      </c>
      <c r="O46" s="73">
        <v>1</v>
      </c>
      <c r="P46" s="73">
        <v>1</v>
      </c>
      <c r="Q46" s="73">
        <v>2</v>
      </c>
      <c r="R46" s="74" t="s">
        <v>133</v>
      </c>
      <c r="S46" s="94"/>
      <c r="T46" s="75"/>
    </row>
    <row r="47" spans="1:20" x14ac:dyDescent="0.35">
      <c r="A47" s="73" t="s">
        <v>107</v>
      </c>
      <c r="B47" s="73" t="s">
        <v>88</v>
      </c>
      <c r="C47" s="73">
        <v>-0.29299999999999998</v>
      </c>
      <c r="D47" s="73">
        <v>-0.29299999999999998</v>
      </c>
      <c r="E47" s="84">
        <v>-2.9257117392237353E-3</v>
      </c>
      <c r="F47" s="84">
        <v>-2.9257117392237353E-3</v>
      </c>
      <c r="G47" s="73">
        <v>2</v>
      </c>
      <c r="H47" s="73">
        <v>2</v>
      </c>
      <c r="I47" s="73">
        <v>2</v>
      </c>
      <c r="J47" s="73">
        <v>1</v>
      </c>
      <c r="K47" s="73">
        <v>3</v>
      </c>
      <c r="L47" s="73" t="s">
        <v>86</v>
      </c>
      <c r="M47" s="73" t="s">
        <v>75</v>
      </c>
      <c r="N47" s="73">
        <v>1</v>
      </c>
      <c r="O47" s="73">
        <v>1</v>
      </c>
      <c r="P47" s="73">
        <v>1</v>
      </c>
      <c r="Q47" s="73">
        <v>1</v>
      </c>
      <c r="R47" s="74" t="s">
        <v>133</v>
      </c>
      <c r="S47" s="93" t="s">
        <v>123</v>
      </c>
      <c r="T47" s="34"/>
    </row>
    <row r="48" spans="1:20" x14ac:dyDescent="0.35">
      <c r="A48" s="73" t="s">
        <v>108</v>
      </c>
      <c r="B48" s="73" t="s">
        <v>62</v>
      </c>
      <c r="C48" s="73">
        <v>-0.128</v>
      </c>
      <c r="D48" s="73">
        <v>-0.128</v>
      </c>
      <c r="E48" s="84">
        <f t="shared" ref="E48:F55" si="7">EXP(C48/100)-1</f>
        <v>-1.2791811494134997E-3</v>
      </c>
      <c r="F48" s="84">
        <f t="shared" si="7"/>
        <v>-1.2791811494134997E-3</v>
      </c>
      <c r="G48" s="73">
        <v>1</v>
      </c>
      <c r="H48" s="73">
        <v>2</v>
      </c>
      <c r="I48" s="73">
        <v>2</v>
      </c>
      <c r="J48" s="73">
        <v>1</v>
      </c>
      <c r="K48" s="73">
        <v>3</v>
      </c>
      <c r="L48" s="73" t="s">
        <v>35</v>
      </c>
      <c r="M48" s="73" t="s">
        <v>75</v>
      </c>
      <c r="N48" s="73">
        <v>1</v>
      </c>
      <c r="O48" s="73">
        <v>1</v>
      </c>
      <c r="P48" s="73">
        <v>1</v>
      </c>
      <c r="Q48" s="73">
        <v>1</v>
      </c>
      <c r="R48" s="74" t="s">
        <v>133</v>
      </c>
      <c r="S48" s="93" t="s">
        <v>124</v>
      </c>
      <c r="T48" s="34"/>
    </row>
    <row r="49" spans="1:19" x14ac:dyDescent="0.35">
      <c r="A49" s="73" t="s">
        <v>108</v>
      </c>
      <c r="B49" s="73" t="s">
        <v>62</v>
      </c>
      <c r="C49" s="73">
        <v>-0.99299999999999999</v>
      </c>
      <c r="D49" s="73">
        <v>-0.99299999999999999</v>
      </c>
      <c r="E49" s="84">
        <f t="shared" si="7"/>
        <v>-9.8808603367908088E-3</v>
      </c>
      <c r="F49" s="84">
        <f t="shared" si="7"/>
        <v>-9.8808603367908088E-3</v>
      </c>
      <c r="G49" s="73">
        <v>3</v>
      </c>
      <c r="H49" s="73">
        <v>2</v>
      </c>
      <c r="I49" s="73">
        <v>2</v>
      </c>
      <c r="J49" s="73">
        <v>1</v>
      </c>
      <c r="K49" s="73">
        <v>3</v>
      </c>
      <c r="L49" s="73" t="s">
        <v>35</v>
      </c>
      <c r="M49" s="73" t="s">
        <v>75</v>
      </c>
      <c r="N49" s="73">
        <v>1</v>
      </c>
      <c r="O49" s="73">
        <v>1</v>
      </c>
      <c r="P49" s="73">
        <v>1</v>
      </c>
      <c r="Q49" s="73">
        <v>1</v>
      </c>
      <c r="R49" s="74" t="s">
        <v>133</v>
      </c>
      <c r="S49" s="93" t="s">
        <v>124</v>
      </c>
    </row>
    <row r="50" spans="1:19" x14ac:dyDescent="0.35">
      <c r="A50" s="73" t="s">
        <v>108</v>
      </c>
      <c r="B50" s="73" t="s">
        <v>62</v>
      </c>
      <c r="C50" s="73">
        <v>6.2E-2</v>
      </c>
      <c r="D50" s="73">
        <v>6.2E-2</v>
      </c>
      <c r="E50" s="84">
        <f t="shared" si="7"/>
        <v>6.2019223972753501E-4</v>
      </c>
      <c r="F50" s="84">
        <f t="shared" si="7"/>
        <v>6.2019223972753501E-4</v>
      </c>
      <c r="G50" s="73">
        <v>2</v>
      </c>
      <c r="H50" s="73">
        <v>1</v>
      </c>
      <c r="I50" s="73">
        <v>2</v>
      </c>
      <c r="J50" s="73">
        <v>1</v>
      </c>
      <c r="K50" s="73">
        <v>3</v>
      </c>
      <c r="L50" s="73" t="s">
        <v>35</v>
      </c>
      <c r="M50" s="73" t="s">
        <v>75</v>
      </c>
      <c r="N50" s="73">
        <v>1</v>
      </c>
      <c r="O50" s="73">
        <v>1</v>
      </c>
      <c r="P50" s="73">
        <v>1</v>
      </c>
      <c r="Q50" s="73">
        <v>1</v>
      </c>
      <c r="R50" s="74" t="s">
        <v>133</v>
      </c>
      <c r="S50" s="93" t="s">
        <v>124</v>
      </c>
    </row>
    <row r="51" spans="1:19" x14ac:dyDescent="0.35">
      <c r="A51" s="88" t="s">
        <v>110</v>
      </c>
      <c r="B51" s="73" t="s">
        <v>89</v>
      </c>
      <c r="C51" s="85">
        <v>1.1259999999999999</v>
      </c>
      <c r="D51" s="85">
        <v>1.425</v>
      </c>
      <c r="E51" s="84">
        <f t="shared" si="7"/>
        <v>1.1323632409369511E-2</v>
      </c>
      <c r="F51" s="84">
        <f t="shared" si="7"/>
        <v>1.4352015246444916E-2</v>
      </c>
      <c r="G51" s="85">
        <v>3</v>
      </c>
      <c r="H51" s="85">
        <v>1</v>
      </c>
      <c r="I51" s="85">
        <v>1</v>
      </c>
      <c r="J51" s="85">
        <v>3</v>
      </c>
      <c r="K51" s="85">
        <v>3</v>
      </c>
      <c r="L51" s="73" t="s">
        <v>90</v>
      </c>
      <c r="M51" s="73" t="s">
        <v>91</v>
      </c>
      <c r="N51" s="85">
        <v>2</v>
      </c>
      <c r="O51" s="85">
        <v>1</v>
      </c>
      <c r="P51" s="73">
        <v>1</v>
      </c>
      <c r="Q51" s="73">
        <v>2</v>
      </c>
      <c r="R51" s="74" t="s">
        <v>133</v>
      </c>
      <c r="S51" s="93" t="s">
        <v>116</v>
      </c>
    </row>
    <row r="52" spans="1:19" x14ac:dyDescent="0.35">
      <c r="A52" s="88" t="s">
        <v>110</v>
      </c>
      <c r="B52" s="73" t="s">
        <v>89</v>
      </c>
      <c r="C52" s="85">
        <v>1.242</v>
      </c>
      <c r="D52" s="85">
        <v>3.3290000000000002</v>
      </c>
      <c r="E52" s="84">
        <f t="shared" si="7"/>
        <v>1.2497448504675823E-2</v>
      </c>
      <c r="F52" s="84">
        <f t="shared" si="7"/>
        <v>3.3850312362687207E-2</v>
      </c>
      <c r="G52" s="85">
        <v>1</v>
      </c>
      <c r="H52" s="85">
        <v>1</v>
      </c>
      <c r="I52" s="85">
        <v>1</v>
      </c>
      <c r="J52" s="85">
        <v>3</v>
      </c>
      <c r="K52" s="85">
        <v>3</v>
      </c>
      <c r="L52" s="73" t="s">
        <v>90</v>
      </c>
      <c r="M52" s="73" t="s">
        <v>91</v>
      </c>
      <c r="N52" s="85">
        <v>2</v>
      </c>
      <c r="O52" s="85">
        <v>2</v>
      </c>
      <c r="P52" s="73">
        <v>1</v>
      </c>
      <c r="Q52" s="73">
        <v>2</v>
      </c>
      <c r="R52" s="74" t="s">
        <v>133</v>
      </c>
      <c r="S52" s="93" t="s">
        <v>116</v>
      </c>
    </row>
    <row r="53" spans="1:19" x14ac:dyDescent="0.35">
      <c r="A53" s="85" t="s">
        <v>109</v>
      </c>
      <c r="B53" s="85" t="s">
        <v>33</v>
      </c>
      <c r="C53" s="85">
        <v>-0.623</v>
      </c>
      <c r="D53" s="85">
        <v>-0.41299999999999998</v>
      </c>
      <c r="E53" s="86">
        <f t="shared" si="7"/>
        <v>-6.2106337880375451E-3</v>
      </c>
      <c r="F53" s="86">
        <f t="shared" si="7"/>
        <v>-4.121483278720417E-3</v>
      </c>
      <c r="G53" s="85">
        <v>3</v>
      </c>
      <c r="H53" s="85">
        <v>2</v>
      </c>
      <c r="I53" s="85">
        <v>2</v>
      </c>
      <c r="J53" s="85">
        <v>1</v>
      </c>
      <c r="K53" s="85">
        <v>3</v>
      </c>
      <c r="L53" s="85">
        <v>2010</v>
      </c>
      <c r="M53" s="85">
        <v>2015</v>
      </c>
      <c r="N53" s="85">
        <v>2</v>
      </c>
      <c r="O53" s="85">
        <v>2</v>
      </c>
      <c r="P53" s="73">
        <v>1</v>
      </c>
      <c r="Q53" s="73">
        <v>2</v>
      </c>
      <c r="R53" s="80" t="s">
        <v>34</v>
      </c>
      <c r="S53" s="95"/>
    </row>
    <row r="54" spans="1:19" x14ac:dyDescent="0.35">
      <c r="A54" s="85" t="s">
        <v>109</v>
      </c>
      <c r="B54" s="85" t="s">
        <v>33</v>
      </c>
      <c r="C54" s="85">
        <v>-0.622</v>
      </c>
      <c r="D54" s="85">
        <v>-0.622</v>
      </c>
      <c r="E54" s="86">
        <f t="shared" si="7"/>
        <v>-6.2006958446858551E-3</v>
      </c>
      <c r="F54" s="86">
        <f t="shared" si="7"/>
        <v>-6.2006958446858551E-3</v>
      </c>
      <c r="G54" s="85">
        <v>3</v>
      </c>
      <c r="H54" s="85">
        <v>2</v>
      </c>
      <c r="I54" s="85">
        <v>2</v>
      </c>
      <c r="J54" s="85">
        <v>2</v>
      </c>
      <c r="K54" s="85">
        <v>3</v>
      </c>
      <c r="L54" s="85">
        <v>2010</v>
      </c>
      <c r="M54" s="85">
        <v>2015</v>
      </c>
      <c r="N54" s="85">
        <v>2</v>
      </c>
      <c r="O54" s="85">
        <v>2</v>
      </c>
      <c r="P54" s="73">
        <v>1</v>
      </c>
      <c r="Q54" s="73">
        <v>2</v>
      </c>
      <c r="R54" s="80" t="s">
        <v>34</v>
      </c>
      <c r="S54" s="95"/>
    </row>
    <row r="55" spans="1:19" x14ac:dyDescent="0.35">
      <c r="A55" s="85" t="s">
        <v>109</v>
      </c>
      <c r="B55" s="85" t="s">
        <v>33</v>
      </c>
      <c r="C55" s="85">
        <v>-0.65900000000000003</v>
      </c>
      <c r="D55" s="85">
        <v>-0.65900000000000003</v>
      </c>
      <c r="E55" s="86">
        <f t="shared" si="7"/>
        <v>-6.5683335700499335E-3</v>
      </c>
      <c r="F55" s="86">
        <f t="shared" si="7"/>
        <v>-6.5683335700499335E-3</v>
      </c>
      <c r="G55" s="85">
        <v>3</v>
      </c>
      <c r="H55" s="85">
        <v>2</v>
      </c>
      <c r="I55" s="85">
        <v>2</v>
      </c>
      <c r="J55" s="85">
        <v>3</v>
      </c>
      <c r="K55" s="85">
        <v>3</v>
      </c>
      <c r="L55" s="85">
        <v>2010</v>
      </c>
      <c r="M55" s="85">
        <v>2015</v>
      </c>
      <c r="N55" s="85">
        <v>2</v>
      </c>
      <c r="O55" s="85">
        <v>2</v>
      </c>
      <c r="P55" s="73">
        <v>1</v>
      </c>
      <c r="Q55" s="73">
        <v>2</v>
      </c>
      <c r="R55" s="80" t="s">
        <v>34</v>
      </c>
    </row>
    <row r="56" spans="1:19" x14ac:dyDescent="0.35">
      <c r="B56" s="35"/>
      <c r="C56" s="35"/>
      <c r="D56" s="35"/>
      <c r="E56" s="35"/>
      <c r="F56" s="35"/>
      <c r="G56" s="35"/>
      <c r="H56" s="35"/>
      <c r="I56" s="35"/>
      <c r="J56" s="35"/>
      <c r="K56" s="35"/>
      <c r="L56" s="35"/>
      <c r="M56" s="35"/>
      <c r="N56" s="35"/>
      <c r="R56" s="75"/>
    </row>
    <row r="57" spans="1:19" x14ac:dyDescent="0.35">
      <c r="B57" s="35"/>
      <c r="C57" s="35"/>
      <c r="D57" s="35"/>
      <c r="E57" s="35"/>
      <c r="F57" s="35"/>
      <c r="G57" s="35"/>
      <c r="H57" s="35"/>
      <c r="I57" s="35"/>
      <c r="J57" s="35"/>
      <c r="K57" s="35"/>
      <c r="L57" s="35"/>
      <c r="M57" s="35"/>
      <c r="N57" s="35"/>
    </row>
    <row r="58" spans="1:19" x14ac:dyDescent="0.35">
      <c r="B58" s="35"/>
      <c r="C58" s="35"/>
      <c r="D58" s="35"/>
      <c r="E58" s="35"/>
      <c r="F58" s="35"/>
      <c r="G58" s="35"/>
      <c r="H58" s="35"/>
      <c r="I58" s="35"/>
      <c r="J58" s="35"/>
      <c r="K58" s="35"/>
      <c r="L58" s="35"/>
      <c r="M58" s="35"/>
      <c r="N58" s="35"/>
    </row>
    <row r="59" spans="1:19" x14ac:dyDescent="0.35">
      <c r="B59" s="35"/>
      <c r="C59" s="35"/>
      <c r="D59" s="35"/>
      <c r="E59" s="35"/>
      <c r="F59" s="35"/>
      <c r="G59" s="35"/>
      <c r="H59" s="35"/>
      <c r="I59" s="35"/>
      <c r="J59" s="35"/>
      <c r="K59" s="35"/>
      <c r="L59" s="35"/>
      <c r="M59" s="35"/>
      <c r="N59" s="35"/>
    </row>
    <row r="60" spans="1:19" x14ac:dyDescent="0.35">
      <c r="B60" s="35"/>
      <c r="C60" s="35"/>
      <c r="D60" s="35"/>
      <c r="E60" s="35"/>
      <c r="F60" s="35"/>
      <c r="G60" s="35"/>
      <c r="H60" s="35"/>
      <c r="I60" s="35"/>
      <c r="J60" s="35"/>
      <c r="K60" s="35"/>
      <c r="L60" s="35"/>
      <c r="M60" s="35"/>
      <c r="N60" s="35"/>
    </row>
    <row r="61" spans="1:19" x14ac:dyDescent="0.35">
      <c r="B61" s="35"/>
      <c r="C61" s="35"/>
      <c r="D61" s="35"/>
      <c r="E61" s="35"/>
      <c r="F61" s="35"/>
      <c r="G61" s="35"/>
      <c r="H61" s="35"/>
      <c r="I61" s="35"/>
      <c r="J61" s="35"/>
      <c r="K61" s="35"/>
      <c r="L61" s="35"/>
      <c r="M61" s="35"/>
      <c r="N61" s="35"/>
    </row>
    <row r="62" spans="1:19" x14ac:dyDescent="0.35">
      <c r="B62" s="35"/>
      <c r="C62" s="35"/>
      <c r="D62" s="35"/>
      <c r="E62" s="35"/>
      <c r="F62" s="35"/>
      <c r="G62" s="35"/>
      <c r="H62" s="35"/>
      <c r="I62" s="35"/>
      <c r="J62" s="35"/>
      <c r="K62" s="35"/>
      <c r="L62" s="35"/>
      <c r="M62" s="35"/>
      <c r="N62" s="35"/>
    </row>
    <row r="63" spans="1:19" x14ac:dyDescent="0.35">
      <c r="B63" s="35"/>
      <c r="C63" s="35"/>
      <c r="D63" s="35"/>
      <c r="E63" s="35"/>
      <c r="F63" s="35"/>
      <c r="G63" s="35"/>
      <c r="H63" s="35"/>
      <c r="I63" s="35"/>
      <c r="J63" s="35"/>
      <c r="K63" s="35"/>
      <c r="L63" s="35"/>
      <c r="M63" s="35"/>
      <c r="N63" s="35"/>
    </row>
    <row r="64" spans="1:19" x14ac:dyDescent="0.35">
      <c r="B64" s="35"/>
      <c r="C64" s="35"/>
      <c r="D64" s="35"/>
      <c r="E64" s="35"/>
      <c r="F64" s="35"/>
      <c r="G64" s="35"/>
      <c r="H64" s="35"/>
      <c r="I64" s="35"/>
      <c r="J64" s="35"/>
      <c r="K64" s="35"/>
      <c r="L64" s="35"/>
      <c r="M64" s="35"/>
      <c r="N64" s="35"/>
    </row>
    <row r="65" spans="2:14" x14ac:dyDescent="0.35">
      <c r="B65" s="35"/>
      <c r="C65" s="35"/>
      <c r="D65" s="35"/>
      <c r="E65" s="35"/>
      <c r="F65" s="35"/>
      <c r="G65" s="35"/>
      <c r="H65" s="35"/>
      <c r="I65" s="35"/>
      <c r="J65" s="35"/>
      <c r="K65" s="35"/>
      <c r="L65" s="35"/>
      <c r="M65" s="35"/>
      <c r="N65" s="35"/>
    </row>
    <row r="66" spans="2:14" x14ac:dyDescent="0.35">
      <c r="B66" s="35"/>
      <c r="C66" s="35"/>
      <c r="D66" s="35"/>
      <c r="E66" s="35"/>
      <c r="F66" s="35"/>
      <c r="G66" s="35"/>
      <c r="H66" s="35"/>
      <c r="I66" s="35"/>
      <c r="J66" s="35"/>
      <c r="K66" s="35"/>
      <c r="L66" s="35"/>
      <c r="M66" s="35"/>
      <c r="N66" s="35"/>
    </row>
    <row r="67" spans="2:14" x14ac:dyDescent="0.35">
      <c r="B67" s="35"/>
      <c r="C67" s="35"/>
      <c r="D67" s="35"/>
      <c r="E67" s="35"/>
      <c r="F67" s="35"/>
      <c r="G67" s="35"/>
      <c r="H67" s="35"/>
      <c r="I67" s="35"/>
      <c r="J67" s="35"/>
      <c r="K67" s="35"/>
      <c r="L67" s="35"/>
      <c r="M67" s="35"/>
      <c r="N67" s="35"/>
    </row>
    <row r="68" spans="2:14" x14ac:dyDescent="0.35">
      <c r="B68" s="35"/>
      <c r="C68" s="35"/>
      <c r="D68" s="35"/>
      <c r="E68" s="35"/>
      <c r="F68" s="35"/>
      <c r="G68" s="35"/>
      <c r="H68" s="35"/>
      <c r="I68" s="35"/>
      <c r="J68" s="35"/>
      <c r="K68" s="35"/>
      <c r="L68" s="35"/>
      <c r="M68" s="35"/>
      <c r="N68" s="35"/>
    </row>
    <row r="69" spans="2:14" x14ac:dyDescent="0.35">
      <c r="B69" s="35"/>
      <c r="C69" s="35"/>
      <c r="D69" s="35"/>
      <c r="E69" s="35"/>
      <c r="F69" s="35"/>
      <c r="G69" s="35"/>
      <c r="H69" s="35"/>
      <c r="I69" s="35"/>
      <c r="J69" s="35"/>
      <c r="K69" s="35"/>
      <c r="L69" s="35"/>
      <c r="M69" s="35"/>
      <c r="N69" s="35"/>
    </row>
    <row r="70" spans="2:14" x14ac:dyDescent="0.35">
      <c r="B70" s="35"/>
      <c r="C70" s="35"/>
      <c r="D70" s="35"/>
      <c r="E70" s="35"/>
      <c r="F70" s="35"/>
      <c r="G70" s="35"/>
      <c r="H70" s="35"/>
      <c r="I70" s="35"/>
      <c r="J70" s="35"/>
      <c r="K70" s="35"/>
      <c r="L70" s="35"/>
      <c r="M70" s="35"/>
      <c r="N70" s="35"/>
    </row>
    <row r="71" spans="2:14" x14ac:dyDescent="0.35">
      <c r="B71" s="35"/>
      <c r="C71" s="35"/>
      <c r="D71" s="35"/>
      <c r="E71" s="35"/>
      <c r="F71" s="35"/>
      <c r="G71" s="35"/>
      <c r="H71" s="35"/>
      <c r="I71" s="35"/>
      <c r="J71" s="35"/>
      <c r="K71" s="35"/>
      <c r="L71" s="35"/>
      <c r="M71" s="35"/>
      <c r="N71" s="35"/>
    </row>
    <row r="72" spans="2:14" x14ac:dyDescent="0.35">
      <c r="B72" s="35"/>
      <c r="C72" s="35"/>
      <c r="D72" s="35"/>
      <c r="E72" s="35"/>
      <c r="F72" s="35"/>
      <c r="G72" s="35"/>
      <c r="H72" s="35"/>
      <c r="I72" s="35"/>
      <c r="J72" s="35"/>
      <c r="K72" s="35"/>
      <c r="L72" s="35"/>
      <c r="M72" s="35"/>
      <c r="N72" s="35"/>
    </row>
    <row r="73" spans="2:14" x14ac:dyDescent="0.35">
      <c r="B73" s="35"/>
      <c r="C73" s="35"/>
      <c r="D73" s="35"/>
      <c r="E73" s="35"/>
      <c r="F73" s="35"/>
      <c r="G73" s="35"/>
      <c r="H73" s="35"/>
      <c r="I73" s="35"/>
      <c r="J73" s="35"/>
      <c r="K73" s="35"/>
      <c r="L73" s="35"/>
      <c r="M73" s="35"/>
      <c r="N73" s="35"/>
    </row>
    <row r="74" spans="2:14" x14ac:dyDescent="0.35">
      <c r="B74" s="35"/>
      <c r="C74" s="35"/>
      <c r="D74" s="35"/>
      <c r="E74" s="35"/>
      <c r="F74" s="35"/>
      <c r="G74" s="35"/>
      <c r="H74" s="35"/>
      <c r="I74" s="35"/>
      <c r="J74" s="35"/>
      <c r="K74" s="35"/>
      <c r="L74" s="35"/>
      <c r="M74" s="35"/>
      <c r="N74" s="35"/>
    </row>
    <row r="75" spans="2:14" x14ac:dyDescent="0.35">
      <c r="B75" s="35"/>
      <c r="C75" s="35"/>
      <c r="D75" s="35"/>
      <c r="E75" s="35"/>
      <c r="F75" s="35"/>
      <c r="G75" s="35"/>
      <c r="H75" s="35"/>
      <c r="I75" s="35"/>
      <c r="J75" s="35"/>
      <c r="K75" s="35"/>
      <c r="L75" s="35"/>
      <c r="M75" s="35"/>
      <c r="N75" s="35"/>
    </row>
    <row r="76" spans="2:14" x14ac:dyDescent="0.35">
      <c r="B76" s="35"/>
      <c r="C76" s="35"/>
      <c r="D76" s="35"/>
      <c r="E76" s="35"/>
      <c r="F76" s="35"/>
      <c r="G76" s="35"/>
      <c r="H76" s="35"/>
      <c r="I76" s="35"/>
      <c r="J76" s="35"/>
      <c r="K76" s="35"/>
      <c r="L76" s="35"/>
      <c r="M76" s="35"/>
      <c r="N76" s="35"/>
    </row>
    <row r="77" spans="2:14" x14ac:dyDescent="0.35">
      <c r="B77" s="35"/>
      <c r="C77" s="35"/>
      <c r="D77" s="35"/>
      <c r="E77" s="35"/>
      <c r="F77" s="35"/>
      <c r="G77" s="35"/>
      <c r="H77" s="35"/>
      <c r="I77" s="35"/>
      <c r="J77" s="35"/>
      <c r="K77" s="35"/>
      <c r="L77" s="35"/>
      <c r="M77" s="35"/>
      <c r="N77" s="35"/>
    </row>
    <row r="78" spans="2:14" x14ac:dyDescent="0.35">
      <c r="B78" s="35"/>
      <c r="C78" s="35"/>
      <c r="D78" s="35"/>
      <c r="E78" s="35"/>
      <c r="F78" s="35"/>
      <c r="G78" s="35"/>
      <c r="H78" s="35"/>
      <c r="I78" s="35"/>
      <c r="J78" s="35"/>
      <c r="K78" s="35"/>
      <c r="L78" s="35"/>
      <c r="M78" s="35"/>
      <c r="N78" s="35"/>
    </row>
    <row r="79" spans="2:14" x14ac:dyDescent="0.35">
      <c r="B79" s="35"/>
      <c r="C79" s="35"/>
      <c r="D79" s="35"/>
      <c r="E79" s="35"/>
      <c r="F79" s="35"/>
      <c r="G79" s="35"/>
      <c r="H79" s="35"/>
      <c r="I79" s="35"/>
      <c r="J79" s="35"/>
      <c r="K79" s="35"/>
      <c r="L79" s="35"/>
      <c r="M79" s="35"/>
      <c r="N79" s="35"/>
    </row>
    <row r="80" spans="2:14" x14ac:dyDescent="0.35">
      <c r="B80" s="35"/>
      <c r="C80" s="35"/>
      <c r="D80" s="35"/>
      <c r="E80" s="35"/>
      <c r="F80" s="35"/>
      <c r="G80" s="35"/>
      <c r="H80" s="35"/>
      <c r="I80" s="35"/>
      <c r="J80" s="35"/>
      <c r="K80" s="35"/>
      <c r="L80" s="35"/>
      <c r="M80" s="35"/>
      <c r="N80" s="35"/>
    </row>
    <row r="81" spans="2:14" x14ac:dyDescent="0.35">
      <c r="B81" s="35"/>
      <c r="C81" s="35"/>
      <c r="D81" s="35"/>
      <c r="E81" s="35"/>
      <c r="F81" s="35"/>
      <c r="G81" s="35"/>
      <c r="H81" s="35"/>
      <c r="I81" s="35"/>
      <c r="J81" s="35"/>
      <c r="K81" s="35"/>
      <c r="L81" s="35"/>
      <c r="M81" s="35"/>
      <c r="N81" s="35"/>
    </row>
    <row r="82" spans="2:14" x14ac:dyDescent="0.35">
      <c r="B82" s="35"/>
      <c r="C82" s="35"/>
      <c r="D82" s="35"/>
      <c r="E82" s="35"/>
      <c r="F82" s="35"/>
      <c r="G82" s="35"/>
      <c r="H82" s="35"/>
      <c r="I82" s="35"/>
      <c r="J82" s="35"/>
      <c r="K82" s="35"/>
      <c r="L82" s="35"/>
      <c r="M82" s="35"/>
      <c r="N82" s="35"/>
    </row>
    <row r="83" spans="2:14" x14ac:dyDescent="0.35">
      <c r="B83" s="35"/>
      <c r="C83" s="35"/>
      <c r="D83" s="35"/>
      <c r="E83" s="35"/>
      <c r="F83" s="35"/>
      <c r="G83" s="35"/>
      <c r="H83" s="35"/>
      <c r="I83" s="35"/>
      <c r="J83" s="35"/>
      <c r="K83" s="35"/>
      <c r="L83" s="35"/>
      <c r="M83" s="35"/>
      <c r="N83" s="35"/>
    </row>
    <row r="84" spans="2:14" x14ac:dyDescent="0.35">
      <c r="B84" s="35"/>
      <c r="C84" s="35"/>
      <c r="D84" s="35"/>
      <c r="E84" s="35"/>
      <c r="F84" s="35"/>
      <c r="G84" s="35"/>
      <c r="H84" s="35"/>
      <c r="I84" s="35"/>
      <c r="J84" s="35"/>
      <c r="K84" s="35"/>
      <c r="L84" s="35"/>
      <c r="M84" s="35"/>
      <c r="N84" s="35"/>
    </row>
    <row r="85" spans="2:14" x14ac:dyDescent="0.35">
      <c r="B85" s="35"/>
      <c r="C85" s="35"/>
      <c r="D85" s="35"/>
      <c r="E85" s="35"/>
      <c r="F85" s="35"/>
      <c r="G85" s="35"/>
      <c r="H85" s="35"/>
      <c r="I85" s="35"/>
      <c r="J85" s="35"/>
      <c r="K85" s="35"/>
      <c r="L85" s="35"/>
      <c r="M85" s="35"/>
      <c r="N85" s="35"/>
    </row>
    <row r="86" spans="2:14" x14ac:dyDescent="0.35">
      <c r="B86" s="35"/>
      <c r="C86" s="35"/>
      <c r="D86" s="35"/>
      <c r="E86" s="35"/>
      <c r="F86" s="35"/>
      <c r="G86" s="35"/>
      <c r="H86" s="35"/>
      <c r="I86" s="35"/>
      <c r="J86" s="35"/>
      <c r="K86" s="35"/>
      <c r="L86" s="35"/>
      <c r="M86" s="35"/>
      <c r="N86" s="35"/>
    </row>
    <row r="87" spans="2:14" x14ac:dyDescent="0.35">
      <c r="B87" s="35"/>
      <c r="C87" s="35"/>
      <c r="D87" s="35"/>
      <c r="E87" s="35"/>
      <c r="F87" s="35"/>
      <c r="G87" s="35"/>
      <c r="H87" s="35"/>
      <c r="I87" s="35"/>
      <c r="J87" s="35"/>
      <c r="K87" s="35"/>
      <c r="L87" s="35"/>
      <c r="M87" s="35"/>
      <c r="N87" s="35"/>
    </row>
    <row r="88" spans="2:14" x14ac:dyDescent="0.35">
      <c r="B88" s="35"/>
      <c r="C88" s="35"/>
      <c r="D88" s="35"/>
      <c r="E88" s="35"/>
      <c r="F88" s="35"/>
      <c r="G88" s="35"/>
      <c r="H88" s="35"/>
      <c r="I88" s="35"/>
      <c r="J88" s="35"/>
      <c r="K88" s="35"/>
      <c r="L88" s="35"/>
      <c r="M88" s="35"/>
      <c r="N88" s="35"/>
    </row>
    <row r="89" spans="2:14" x14ac:dyDescent="0.35">
      <c r="B89" s="35"/>
      <c r="C89" s="35"/>
      <c r="D89" s="35"/>
      <c r="E89" s="35"/>
      <c r="F89" s="35"/>
      <c r="G89" s="35"/>
      <c r="H89" s="35"/>
      <c r="I89" s="35"/>
      <c r="J89" s="35"/>
      <c r="K89" s="35"/>
      <c r="L89" s="35"/>
      <c r="M89" s="35"/>
      <c r="N89" s="35"/>
    </row>
    <row r="90" spans="2:14" x14ac:dyDescent="0.35">
      <c r="B90" s="35"/>
      <c r="C90" s="35"/>
      <c r="D90" s="35"/>
      <c r="E90" s="35"/>
      <c r="F90" s="35"/>
      <c r="G90" s="35"/>
      <c r="H90" s="35"/>
      <c r="I90" s="35"/>
      <c r="J90" s="35"/>
      <c r="K90" s="35"/>
      <c r="L90" s="35"/>
      <c r="M90" s="35"/>
      <c r="N90" s="35"/>
    </row>
    <row r="91" spans="2:14" x14ac:dyDescent="0.35">
      <c r="B91" s="35"/>
      <c r="C91" s="35"/>
      <c r="D91" s="35"/>
      <c r="E91" s="35"/>
      <c r="F91" s="35"/>
      <c r="G91" s="35"/>
      <c r="H91" s="35"/>
      <c r="I91" s="35"/>
      <c r="J91" s="35"/>
      <c r="K91" s="35"/>
      <c r="L91" s="35"/>
      <c r="M91" s="35"/>
      <c r="N91" s="35"/>
    </row>
    <row r="92" spans="2:14" x14ac:dyDescent="0.35">
      <c r="B92" s="35"/>
      <c r="C92" s="35"/>
      <c r="D92" s="35"/>
      <c r="E92" s="35"/>
      <c r="F92" s="35"/>
      <c r="G92" s="35"/>
      <c r="H92" s="35"/>
      <c r="I92" s="35"/>
      <c r="J92" s="35"/>
      <c r="K92" s="35"/>
      <c r="L92" s="35"/>
      <c r="M92" s="35"/>
      <c r="N92" s="35"/>
    </row>
    <row r="93" spans="2:14" x14ac:dyDescent="0.35">
      <c r="B93" s="35"/>
      <c r="C93" s="35"/>
      <c r="D93" s="35"/>
      <c r="E93" s="35"/>
      <c r="F93" s="35"/>
      <c r="G93" s="35"/>
      <c r="H93" s="35"/>
      <c r="I93" s="35"/>
      <c r="J93" s="35"/>
      <c r="K93" s="35"/>
      <c r="L93" s="35"/>
      <c r="M93" s="35"/>
      <c r="N93" s="35"/>
    </row>
    <row r="94" spans="2:14" x14ac:dyDescent="0.35">
      <c r="B94" s="35"/>
      <c r="C94" s="35"/>
      <c r="D94" s="35"/>
      <c r="E94" s="35"/>
      <c r="F94" s="35"/>
      <c r="G94" s="35"/>
      <c r="H94" s="35"/>
      <c r="I94" s="35"/>
      <c r="J94" s="35"/>
      <c r="K94" s="35"/>
      <c r="L94" s="35"/>
      <c r="M94" s="35"/>
      <c r="N94" s="35"/>
    </row>
    <row r="95" spans="2:14" x14ac:dyDescent="0.35">
      <c r="B95" s="35"/>
      <c r="C95" s="35"/>
      <c r="D95" s="35"/>
      <c r="E95" s="35"/>
      <c r="F95" s="35"/>
      <c r="G95" s="35"/>
      <c r="H95" s="35"/>
      <c r="I95" s="35"/>
      <c r="J95" s="35"/>
      <c r="K95" s="35"/>
      <c r="L95" s="35"/>
      <c r="M95" s="35"/>
      <c r="N95" s="35"/>
    </row>
    <row r="96" spans="2:14" x14ac:dyDescent="0.35">
      <c r="B96" s="35"/>
      <c r="C96" s="35"/>
      <c r="D96" s="35"/>
      <c r="E96" s="35"/>
      <c r="F96" s="35"/>
      <c r="G96" s="35"/>
      <c r="H96" s="35"/>
      <c r="I96" s="35"/>
      <c r="J96" s="35"/>
      <c r="K96" s="35"/>
      <c r="L96" s="35"/>
      <c r="M96" s="35"/>
      <c r="N96" s="35"/>
    </row>
    <row r="97" spans="2:14" x14ac:dyDescent="0.35">
      <c r="B97" s="35"/>
      <c r="C97" s="35"/>
      <c r="D97" s="35"/>
      <c r="E97" s="35"/>
      <c r="F97" s="35"/>
      <c r="G97" s="35"/>
      <c r="H97" s="35"/>
      <c r="I97" s="35"/>
      <c r="J97" s="35"/>
      <c r="K97" s="35"/>
      <c r="L97" s="35"/>
      <c r="M97" s="35"/>
      <c r="N97" s="35"/>
    </row>
    <row r="98" spans="2:14" x14ac:dyDescent="0.35">
      <c r="B98" s="35"/>
      <c r="C98" s="35"/>
      <c r="D98" s="35"/>
      <c r="E98" s="35"/>
      <c r="F98" s="35"/>
      <c r="G98" s="35"/>
      <c r="H98" s="35"/>
      <c r="I98" s="35"/>
      <c r="J98" s="35"/>
      <c r="K98" s="35"/>
      <c r="L98" s="35"/>
      <c r="M98" s="35"/>
      <c r="N98" s="35"/>
    </row>
    <row r="99" spans="2:14" x14ac:dyDescent="0.35">
      <c r="B99" s="35"/>
      <c r="C99" s="35"/>
      <c r="D99" s="35"/>
      <c r="E99" s="35"/>
      <c r="F99" s="35"/>
      <c r="G99" s="35"/>
      <c r="H99" s="35"/>
      <c r="I99" s="35"/>
      <c r="J99" s="35"/>
      <c r="K99" s="35"/>
      <c r="L99" s="35"/>
      <c r="M99" s="35"/>
      <c r="N99" s="35"/>
    </row>
    <row r="100" spans="2:14" x14ac:dyDescent="0.35">
      <c r="B100" s="35"/>
      <c r="C100" s="35"/>
      <c r="D100" s="35"/>
      <c r="E100" s="35"/>
      <c r="F100" s="35"/>
      <c r="G100" s="35"/>
      <c r="H100" s="35"/>
      <c r="I100" s="35"/>
      <c r="J100" s="35"/>
      <c r="K100" s="35"/>
      <c r="L100" s="35"/>
      <c r="M100" s="35"/>
      <c r="N100" s="35"/>
    </row>
    <row r="101" spans="2:14" x14ac:dyDescent="0.35">
      <c r="B101" s="35"/>
      <c r="C101" s="35"/>
      <c r="D101" s="35"/>
      <c r="E101" s="35"/>
      <c r="F101" s="35"/>
      <c r="G101" s="35"/>
      <c r="H101" s="35"/>
      <c r="I101" s="35"/>
      <c r="J101" s="35"/>
      <c r="K101" s="35"/>
      <c r="L101" s="35"/>
      <c r="M101" s="35"/>
      <c r="N101" s="35"/>
    </row>
    <row r="102" spans="2:14" x14ac:dyDescent="0.35">
      <c r="B102" s="35"/>
      <c r="C102" s="35"/>
      <c r="D102" s="35"/>
      <c r="E102" s="35"/>
      <c r="F102" s="35"/>
      <c r="G102" s="35"/>
      <c r="H102" s="35"/>
      <c r="I102" s="35"/>
      <c r="J102" s="35"/>
      <c r="K102" s="35"/>
      <c r="L102" s="35"/>
      <c r="M102" s="35"/>
      <c r="N102" s="35"/>
    </row>
    <row r="103" spans="2:14" x14ac:dyDescent="0.35">
      <c r="B103" s="35"/>
      <c r="C103" s="35"/>
      <c r="D103" s="35"/>
      <c r="E103" s="35"/>
      <c r="F103" s="35"/>
      <c r="G103" s="35"/>
      <c r="H103" s="35"/>
      <c r="I103" s="35"/>
      <c r="J103" s="35"/>
      <c r="K103" s="35"/>
      <c r="L103" s="35"/>
      <c r="M103" s="35"/>
      <c r="N103" s="35"/>
    </row>
    <row r="104" spans="2:14" x14ac:dyDescent="0.35">
      <c r="B104" s="35"/>
      <c r="C104" s="35"/>
      <c r="D104" s="35"/>
      <c r="E104" s="35"/>
      <c r="F104" s="35"/>
      <c r="G104" s="35"/>
      <c r="H104" s="35"/>
      <c r="I104" s="35"/>
      <c r="J104" s="35"/>
      <c r="K104" s="35"/>
      <c r="L104" s="35"/>
      <c r="M104" s="35"/>
      <c r="N104" s="35"/>
    </row>
    <row r="105" spans="2:14" x14ac:dyDescent="0.35">
      <c r="B105" s="35"/>
      <c r="C105" s="35"/>
      <c r="D105" s="35"/>
      <c r="E105" s="35"/>
      <c r="F105" s="35"/>
      <c r="G105" s="35"/>
      <c r="H105" s="35"/>
      <c r="I105" s="35"/>
      <c r="J105" s="35"/>
      <c r="K105" s="35"/>
      <c r="L105" s="35"/>
      <c r="M105" s="35"/>
      <c r="N105" s="35"/>
    </row>
    <row r="106" spans="2:14" x14ac:dyDescent="0.35">
      <c r="B106" s="35"/>
      <c r="C106" s="35"/>
      <c r="D106" s="35"/>
      <c r="E106" s="35"/>
      <c r="F106" s="35"/>
      <c r="G106" s="35"/>
      <c r="H106" s="35"/>
      <c r="I106" s="35"/>
      <c r="J106" s="35"/>
      <c r="K106" s="35"/>
      <c r="L106" s="35"/>
      <c r="M106" s="35"/>
      <c r="N106" s="35"/>
    </row>
    <row r="107" spans="2:14" x14ac:dyDescent="0.35">
      <c r="B107" s="35"/>
      <c r="C107" s="35"/>
      <c r="D107" s="35"/>
      <c r="E107" s="35"/>
      <c r="F107" s="35"/>
      <c r="G107" s="35"/>
      <c r="H107" s="35"/>
      <c r="I107" s="35"/>
      <c r="J107" s="35"/>
      <c r="K107" s="35"/>
      <c r="L107" s="35"/>
      <c r="M107" s="35"/>
      <c r="N107" s="35"/>
    </row>
    <row r="108" spans="2:14" x14ac:dyDescent="0.35">
      <c r="B108" s="35"/>
      <c r="C108" s="35"/>
      <c r="D108" s="35"/>
      <c r="E108" s="35"/>
      <c r="F108" s="35"/>
      <c r="G108" s="35"/>
      <c r="H108" s="35"/>
      <c r="I108" s="35"/>
      <c r="J108" s="35"/>
      <c r="K108" s="35"/>
      <c r="L108" s="35"/>
      <c r="M108" s="35"/>
      <c r="N108" s="35"/>
    </row>
    <row r="109" spans="2:14" x14ac:dyDescent="0.35">
      <c r="B109" s="35"/>
      <c r="C109" s="35"/>
      <c r="D109" s="35"/>
      <c r="E109" s="35"/>
      <c r="F109" s="35"/>
      <c r="G109" s="35"/>
      <c r="H109" s="35"/>
      <c r="I109" s="35"/>
      <c r="J109" s="35"/>
      <c r="K109" s="35"/>
      <c r="L109" s="35"/>
      <c r="M109" s="35"/>
      <c r="N109" s="35"/>
    </row>
    <row r="110" spans="2:14" x14ac:dyDescent="0.35">
      <c r="B110" s="35"/>
      <c r="C110" s="35"/>
      <c r="D110" s="35"/>
      <c r="E110" s="35"/>
      <c r="F110" s="35"/>
      <c r="G110" s="35"/>
      <c r="H110" s="35"/>
      <c r="I110" s="35"/>
      <c r="J110" s="35"/>
      <c r="K110" s="35"/>
      <c r="L110" s="35"/>
      <c r="M110" s="35"/>
      <c r="N110" s="35"/>
    </row>
    <row r="111" spans="2:14" x14ac:dyDescent="0.35">
      <c r="B111" s="35"/>
      <c r="C111" s="35"/>
      <c r="D111" s="35"/>
      <c r="E111" s="35"/>
      <c r="F111" s="35"/>
      <c r="G111" s="35"/>
      <c r="H111" s="35"/>
      <c r="I111" s="35"/>
      <c r="J111" s="35"/>
      <c r="K111" s="35"/>
      <c r="L111" s="35"/>
      <c r="M111" s="35"/>
      <c r="N111" s="35"/>
    </row>
    <row r="112" spans="2:14" x14ac:dyDescent="0.35">
      <c r="B112" s="35"/>
      <c r="C112" s="35"/>
      <c r="D112" s="35"/>
      <c r="E112" s="35"/>
      <c r="F112" s="35"/>
      <c r="G112" s="35"/>
      <c r="H112" s="35"/>
      <c r="I112" s="35"/>
      <c r="J112" s="35"/>
      <c r="K112" s="35"/>
      <c r="L112" s="35"/>
      <c r="M112" s="35"/>
      <c r="N112" s="35"/>
    </row>
    <row r="113" spans="2:14" x14ac:dyDescent="0.35">
      <c r="B113" s="35"/>
      <c r="C113" s="35"/>
      <c r="D113" s="35"/>
      <c r="E113" s="35"/>
      <c r="F113" s="35"/>
      <c r="G113" s="35"/>
      <c r="H113" s="35"/>
      <c r="I113" s="35"/>
      <c r="J113" s="35"/>
      <c r="K113" s="35"/>
      <c r="L113" s="35"/>
      <c r="M113" s="35"/>
      <c r="N113" s="35"/>
    </row>
    <row r="114" spans="2:14" x14ac:dyDescent="0.35">
      <c r="B114" s="35"/>
      <c r="C114" s="35"/>
      <c r="D114" s="35"/>
      <c r="E114" s="35"/>
      <c r="F114" s="35"/>
      <c r="G114" s="35"/>
      <c r="H114" s="35"/>
      <c r="I114" s="35"/>
      <c r="J114" s="35"/>
      <c r="K114" s="35"/>
      <c r="L114" s="35"/>
      <c r="M114" s="35"/>
      <c r="N114" s="35"/>
    </row>
    <row r="115" spans="2:14" x14ac:dyDescent="0.35">
      <c r="B115" s="35"/>
      <c r="C115" s="35"/>
      <c r="D115" s="35"/>
      <c r="E115" s="35"/>
      <c r="F115" s="35"/>
      <c r="G115" s="35"/>
      <c r="H115" s="35"/>
      <c r="I115" s="35"/>
      <c r="J115" s="35"/>
      <c r="K115" s="35"/>
      <c r="L115" s="35"/>
      <c r="M115" s="35"/>
      <c r="N115" s="35"/>
    </row>
    <row r="116" spans="2:14" x14ac:dyDescent="0.35">
      <c r="B116" s="35"/>
      <c r="C116" s="35"/>
      <c r="D116" s="35"/>
      <c r="E116" s="35"/>
      <c r="F116" s="35"/>
      <c r="G116" s="35"/>
      <c r="H116" s="35"/>
      <c r="I116" s="35"/>
      <c r="J116" s="35"/>
      <c r="K116" s="35"/>
      <c r="L116" s="35"/>
      <c r="M116" s="35"/>
      <c r="N116" s="35"/>
    </row>
    <row r="117" spans="2:14" x14ac:dyDescent="0.35">
      <c r="B117" s="35"/>
      <c r="C117" s="35"/>
      <c r="D117" s="35"/>
      <c r="E117" s="35"/>
      <c r="F117" s="35"/>
      <c r="G117" s="35"/>
      <c r="H117" s="35"/>
      <c r="I117" s="35"/>
      <c r="J117" s="35"/>
      <c r="K117" s="35"/>
      <c r="L117" s="35"/>
      <c r="M117" s="35"/>
      <c r="N117" s="35"/>
    </row>
    <row r="118" spans="2:14" x14ac:dyDescent="0.35">
      <c r="B118" s="35"/>
      <c r="C118" s="35"/>
      <c r="D118" s="35"/>
      <c r="E118" s="35"/>
      <c r="F118" s="35"/>
      <c r="G118" s="35"/>
      <c r="H118" s="35"/>
      <c r="I118" s="35"/>
      <c r="J118" s="35"/>
      <c r="K118" s="35"/>
      <c r="L118" s="35"/>
      <c r="M118" s="35"/>
      <c r="N118" s="35"/>
    </row>
    <row r="119" spans="2:14" x14ac:dyDescent="0.35">
      <c r="B119" s="35"/>
      <c r="C119" s="35"/>
      <c r="D119" s="35"/>
      <c r="E119" s="35"/>
      <c r="F119" s="35"/>
      <c r="G119" s="35"/>
      <c r="H119" s="35"/>
      <c r="I119" s="35"/>
      <c r="J119" s="35"/>
      <c r="K119" s="35"/>
      <c r="L119" s="35"/>
      <c r="M119" s="35"/>
      <c r="N119" s="35"/>
    </row>
    <row r="120" spans="2:14" x14ac:dyDescent="0.35">
      <c r="B120" s="35"/>
      <c r="C120" s="35"/>
      <c r="D120" s="35"/>
      <c r="E120" s="35"/>
      <c r="F120" s="35"/>
      <c r="G120" s="35"/>
      <c r="H120" s="35"/>
      <c r="I120" s="35"/>
      <c r="J120" s="35"/>
      <c r="K120" s="35"/>
      <c r="L120" s="35"/>
      <c r="M120" s="35"/>
      <c r="N120" s="35"/>
    </row>
    <row r="121" spans="2:14" x14ac:dyDescent="0.35">
      <c r="B121" s="35"/>
      <c r="C121" s="35"/>
      <c r="D121" s="35"/>
      <c r="E121" s="35"/>
      <c r="F121" s="35"/>
      <c r="G121" s="35"/>
      <c r="H121" s="35"/>
      <c r="I121" s="35"/>
      <c r="J121" s="35"/>
      <c r="K121" s="35"/>
      <c r="L121" s="35"/>
      <c r="M121" s="35"/>
      <c r="N121" s="35"/>
    </row>
    <row r="122" spans="2:14" x14ac:dyDescent="0.35">
      <c r="B122" s="35"/>
      <c r="C122" s="35"/>
      <c r="D122" s="35"/>
      <c r="E122" s="35"/>
      <c r="F122" s="35"/>
      <c r="G122" s="35"/>
      <c r="H122" s="35"/>
      <c r="I122" s="35"/>
      <c r="J122" s="35"/>
      <c r="K122" s="35"/>
      <c r="L122" s="35"/>
      <c r="M122" s="35"/>
      <c r="N122" s="35"/>
    </row>
    <row r="123" spans="2:14" x14ac:dyDescent="0.35">
      <c r="B123" s="35"/>
      <c r="C123" s="35"/>
      <c r="D123" s="35"/>
      <c r="E123" s="35"/>
      <c r="F123" s="35"/>
      <c r="G123" s="35"/>
      <c r="H123" s="35"/>
      <c r="I123" s="35"/>
      <c r="J123" s="35"/>
      <c r="K123" s="35"/>
      <c r="L123" s="35"/>
      <c r="M123" s="35"/>
      <c r="N123" s="35"/>
    </row>
    <row r="124" spans="2:14" x14ac:dyDescent="0.35">
      <c r="B124" s="35"/>
      <c r="C124" s="35"/>
      <c r="D124" s="35"/>
      <c r="E124" s="35"/>
      <c r="F124" s="35"/>
      <c r="G124" s="35"/>
      <c r="H124" s="35"/>
      <c r="I124" s="35"/>
      <c r="J124" s="35"/>
      <c r="K124" s="35"/>
      <c r="L124" s="35"/>
      <c r="M124" s="35"/>
      <c r="N124" s="35"/>
    </row>
    <row r="125" spans="2:14" x14ac:dyDescent="0.35">
      <c r="B125" s="35"/>
      <c r="C125" s="35"/>
      <c r="D125" s="35"/>
      <c r="E125" s="35"/>
      <c r="F125" s="35"/>
      <c r="G125" s="35"/>
      <c r="H125" s="35"/>
      <c r="I125" s="35"/>
      <c r="J125" s="35"/>
      <c r="K125" s="35"/>
      <c r="L125" s="35"/>
      <c r="M125" s="35"/>
      <c r="N125" s="35"/>
    </row>
    <row r="126" spans="2:14" x14ac:dyDescent="0.35">
      <c r="B126" s="35"/>
      <c r="C126" s="35"/>
      <c r="D126" s="35"/>
      <c r="E126" s="35"/>
      <c r="F126" s="35"/>
      <c r="G126" s="35"/>
      <c r="H126" s="35"/>
      <c r="I126" s="35"/>
      <c r="J126" s="35"/>
      <c r="K126" s="35"/>
      <c r="L126" s="35"/>
      <c r="M126" s="35"/>
      <c r="N126" s="35"/>
    </row>
    <row r="127" spans="2:14" x14ac:dyDescent="0.35">
      <c r="B127" s="35"/>
      <c r="C127" s="35"/>
      <c r="D127" s="35"/>
      <c r="E127" s="35"/>
      <c r="F127" s="35"/>
      <c r="G127" s="35"/>
      <c r="H127" s="35"/>
      <c r="I127" s="35"/>
      <c r="J127" s="35"/>
      <c r="K127" s="35"/>
      <c r="L127" s="35"/>
      <c r="M127" s="35"/>
      <c r="N127" s="35"/>
    </row>
    <row r="128" spans="2:14" x14ac:dyDescent="0.35">
      <c r="B128" s="35"/>
      <c r="C128" s="35"/>
      <c r="D128" s="35"/>
      <c r="E128" s="35"/>
      <c r="F128" s="35"/>
      <c r="G128" s="35"/>
      <c r="H128" s="35"/>
      <c r="I128" s="35"/>
      <c r="J128" s="35"/>
      <c r="K128" s="35"/>
      <c r="L128" s="35"/>
      <c r="M128" s="35"/>
      <c r="N128" s="35"/>
    </row>
    <row r="129" spans="2:14" x14ac:dyDescent="0.35">
      <c r="B129" s="35"/>
      <c r="C129" s="35"/>
      <c r="D129" s="35"/>
      <c r="E129" s="35"/>
      <c r="F129" s="35"/>
      <c r="G129" s="35"/>
      <c r="H129" s="35"/>
      <c r="I129" s="35"/>
      <c r="J129" s="35"/>
      <c r="K129" s="35"/>
      <c r="L129" s="35"/>
      <c r="M129" s="35"/>
      <c r="N129" s="35"/>
    </row>
    <row r="130" spans="2:14" x14ac:dyDescent="0.35">
      <c r="B130" s="35"/>
      <c r="C130" s="35"/>
      <c r="D130" s="35"/>
      <c r="E130" s="35"/>
      <c r="F130" s="35"/>
      <c r="G130" s="35"/>
      <c r="H130" s="35"/>
      <c r="I130" s="35"/>
      <c r="J130" s="35"/>
      <c r="K130" s="35"/>
      <c r="L130" s="35"/>
      <c r="M130" s="35"/>
      <c r="N130" s="35"/>
    </row>
    <row r="131" spans="2:14" x14ac:dyDescent="0.35">
      <c r="B131" s="35"/>
      <c r="C131" s="35"/>
      <c r="D131" s="35"/>
      <c r="E131" s="35"/>
      <c r="F131" s="35"/>
      <c r="G131" s="35"/>
      <c r="H131" s="35"/>
      <c r="I131" s="35"/>
      <c r="J131" s="35"/>
      <c r="K131" s="35"/>
      <c r="L131" s="35"/>
      <c r="M131" s="35"/>
      <c r="N131" s="35"/>
    </row>
    <row r="132" spans="2:14" x14ac:dyDescent="0.35">
      <c r="B132" s="35"/>
      <c r="C132" s="35"/>
      <c r="D132" s="35"/>
      <c r="E132" s="35"/>
      <c r="F132" s="35"/>
      <c r="G132" s="35"/>
      <c r="H132" s="35"/>
      <c r="I132" s="35"/>
      <c r="J132" s="35"/>
      <c r="K132" s="35"/>
      <c r="L132" s="35"/>
      <c r="M132" s="35"/>
      <c r="N132" s="35"/>
    </row>
    <row r="133" spans="2:14" x14ac:dyDescent="0.35">
      <c r="B133" s="35"/>
      <c r="C133" s="35"/>
      <c r="D133" s="35"/>
      <c r="E133" s="35"/>
      <c r="F133" s="35"/>
      <c r="G133" s="35"/>
      <c r="H133" s="35"/>
      <c r="I133" s="35"/>
      <c r="J133" s="35"/>
      <c r="K133" s="35"/>
      <c r="L133" s="35"/>
      <c r="M133" s="35"/>
      <c r="N133" s="35"/>
    </row>
    <row r="134" spans="2:14" x14ac:dyDescent="0.35">
      <c r="B134" s="35"/>
      <c r="C134" s="35"/>
      <c r="D134" s="35"/>
      <c r="E134" s="35"/>
      <c r="F134" s="35"/>
      <c r="G134" s="35"/>
      <c r="H134" s="35"/>
      <c r="I134" s="35"/>
      <c r="J134" s="35"/>
      <c r="K134" s="35"/>
      <c r="L134" s="35"/>
      <c r="M134" s="35"/>
      <c r="N134" s="35"/>
    </row>
    <row r="135" spans="2:14" x14ac:dyDescent="0.35">
      <c r="B135" s="35"/>
      <c r="C135" s="35"/>
      <c r="D135" s="35"/>
      <c r="E135" s="35"/>
      <c r="F135" s="35"/>
      <c r="G135" s="35"/>
      <c r="H135" s="35"/>
      <c r="I135" s="35"/>
      <c r="J135" s="35"/>
      <c r="K135" s="35"/>
      <c r="L135" s="35"/>
      <c r="M135" s="35"/>
      <c r="N135" s="35"/>
    </row>
    <row r="136" spans="2:14" x14ac:dyDescent="0.35">
      <c r="B136" s="35"/>
      <c r="C136" s="35"/>
      <c r="D136" s="35"/>
      <c r="E136" s="35"/>
      <c r="F136" s="35"/>
      <c r="G136" s="35"/>
      <c r="H136" s="35"/>
      <c r="I136" s="35"/>
      <c r="J136" s="35"/>
      <c r="K136" s="35"/>
      <c r="L136" s="35"/>
      <c r="M136" s="35"/>
      <c r="N136" s="35"/>
    </row>
    <row r="137" spans="2:14" x14ac:dyDescent="0.35">
      <c r="B137" s="35"/>
      <c r="C137" s="35"/>
      <c r="D137" s="35"/>
      <c r="E137" s="35"/>
      <c r="F137" s="35"/>
      <c r="G137" s="35"/>
      <c r="H137" s="35"/>
      <c r="I137" s="35"/>
      <c r="J137" s="35"/>
      <c r="K137" s="35"/>
      <c r="L137" s="35"/>
      <c r="M137" s="35"/>
      <c r="N137" s="35"/>
    </row>
    <row r="138" spans="2:14" x14ac:dyDescent="0.35">
      <c r="B138" s="35"/>
      <c r="C138" s="35"/>
      <c r="D138" s="35"/>
      <c r="E138" s="35"/>
      <c r="F138" s="35"/>
      <c r="G138" s="35"/>
      <c r="H138" s="35"/>
      <c r="I138" s="35"/>
      <c r="J138" s="35"/>
      <c r="K138" s="35"/>
      <c r="L138" s="35"/>
      <c r="M138" s="35"/>
      <c r="N138" s="35"/>
    </row>
    <row r="139" spans="2:14" x14ac:dyDescent="0.35">
      <c r="B139" s="35"/>
      <c r="C139" s="35"/>
      <c r="D139" s="35"/>
      <c r="E139" s="35"/>
      <c r="F139" s="35"/>
      <c r="G139" s="35"/>
      <c r="H139" s="35"/>
      <c r="I139" s="35"/>
      <c r="J139" s="35"/>
      <c r="K139" s="35"/>
      <c r="L139" s="35"/>
      <c r="M139" s="35"/>
      <c r="N139" s="35"/>
    </row>
    <row r="140" spans="2:14" x14ac:dyDescent="0.35">
      <c r="B140" s="35"/>
      <c r="C140" s="35"/>
      <c r="D140" s="35"/>
      <c r="E140" s="35"/>
      <c r="F140" s="35"/>
      <c r="G140" s="35"/>
      <c r="H140" s="35"/>
      <c r="I140" s="35"/>
      <c r="J140" s="35"/>
      <c r="K140" s="35"/>
      <c r="L140" s="35"/>
      <c r="M140" s="35"/>
      <c r="N140" s="35"/>
    </row>
    <row r="141" spans="2:14" x14ac:dyDescent="0.35">
      <c r="B141" s="35"/>
      <c r="C141" s="35"/>
      <c r="D141" s="35"/>
      <c r="E141" s="35"/>
      <c r="F141" s="35"/>
      <c r="G141" s="35"/>
      <c r="H141" s="35"/>
      <c r="I141" s="35"/>
      <c r="J141" s="35"/>
      <c r="K141" s="35"/>
      <c r="L141" s="35"/>
      <c r="M141" s="35"/>
      <c r="N141" s="35"/>
    </row>
    <row r="142" spans="2:14" x14ac:dyDescent="0.35">
      <c r="B142" s="35"/>
      <c r="C142" s="35"/>
      <c r="D142" s="35"/>
      <c r="E142" s="35"/>
      <c r="F142" s="35"/>
      <c r="G142" s="35"/>
      <c r="H142" s="35"/>
      <c r="I142" s="35"/>
      <c r="J142" s="35"/>
      <c r="K142" s="35"/>
      <c r="L142" s="35"/>
      <c r="M142" s="35"/>
      <c r="N142" s="35"/>
    </row>
    <row r="143" spans="2:14" x14ac:dyDescent="0.35">
      <c r="B143" s="35"/>
      <c r="C143" s="35"/>
      <c r="D143" s="35"/>
      <c r="E143" s="35"/>
      <c r="F143" s="35"/>
      <c r="G143" s="35"/>
      <c r="H143" s="35"/>
      <c r="I143" s="35"/>
      <c r="J143" s="35"/>
      <c r="K143" s="35"/>
      <c r="L143" s="35"/>
      <c r="M143" s="35"/>
      <c r="N143" s="35"/>
    </row>
    <row r="144" spans="2:14" x14ac:dyDescent="0.35">
      <c r="B144" s="35"/>
      <c r="C144" s="35"/>
      <c r="D144" s="35"/>
      <c r="E144" s="35"/>
      <c r="F144" s="35"/>
      <c r="G144" s="35"/>
      <c r="H144" s="35"/>
      <c r="I144" s="35"/>
      <c r="J144" s="35"/>
      <c r="K144" s="35"/>
      <c r="L144" s="35"/>
      <c r="M144" s="35"/>
      <c r="N144" s="35"/>
    </row>
    <row r="145" spans="2:14" x14ac:dyDescent="0.35">
      <c r="B145" s="35"/>
      <c r="C145" s="35"/>
      <c r="D145" s="35"/>
      <c r="E145" s="35"/>
      <c r="F145" s="35"/>
      <c r="G145" s="35"/>
      <c r="H145" s="35"/>
      <c r="I145" s="35"/>
      <c r="J145" s="35"/>
      <c r="K145" s="35"/>
      <c r="L145" s="35"/>
      <c r="M145" s="35"/>
      <c r="N145" s="35"/>
    </row>
    <row r="146" spans="2:14" x14ac:dyDescent="0.35">
      <c r="B146" s="35"/>
      <c r="C146" s="35"/>
      <c r="D146" s="35"/>
      <c r="E146" s="35"/>
      <c r="F146" s="35"/>
      <c r="G146" s="35"/>
      <c r="H146" s="35"/>
      <c r="I146" s="35"/>
      <c r="J146" s="35"/>
      <c r="K146" s="35"/>
      <c r="L146" s="35"/>
      <c r="M146" s="35"/>
      <c r="N146" s="35"/>
    </row>
    <row r="147" spans="2:14" x14ac:dyDescent="0.35">
      <c r="B147" s="35"/>
      <c r="C147" s="35"/>
      <c r="D147" s="35"/>
      <c r="E147" s="35"/>
      <c r="F147" s="35"/>
      <c r="G147" s="35"/>
      <c r="H147" s="35"/>
      <c r="I147" s="35"/>
      <c r="J147" s="35"/>
      <c r="K147" s="35"/>
      <c r="L147" s="35"/>
      <c r="M147" s="35"/>
      <c r="N147" s="35"/>
    </row>
    <row r="148" spans="2:14" x14ac:dyDescent="0.35">
      <c r="B148" s="35"/>
      <c r="C148" s="35"/>
      <c r="D148" s="35"/>
      <c r="E148" s="35"/>
      <c r="F148" s="35"/>
      <c r="G148" s="35"/>
      <c r="H148" s="35"/>
      <c r="I148" s="35"/>
      <c r="J148" s="35"/>
      <c r="K148" s="35"/>
      <c r="L148" s="35"/>
      <c r="M148" s="35"/>
      <c r="N148" s="35"/>
    </row>
    <row r="149" spans="2:14" x14ac:dyDescent="0.35">
      <c r="B149" s="35"/>
      <c r="C149" s="35"/>
      <c r="D149" s="35"/>
      <c r="E149" s="35"/>
      <c r="F149" s="35"/>
      <c r="G149" s="35"/>
      <c r="H149" s="35"/>
      <c r="I149" s="35"/>
      <c r="J149" s="35"/>
      <c r="K149" s="35"/>
      <c r="L149" s="35"/>
      <c r="M149" s="35"/>
      <c r="N149" s="35"/>
    </row>
    <row r="150" spans="2:14" x14ac:dyDescent="0.35">
      <c r="B150" s="35"/>
      <c r="C150" s="35"/>
      <c r="D150" s="35"/>
      <c r="E150" s="35"/>
      <c r="F150" s="35"/>
      <c r="G150" s="35"/>
      <c r="H150" s="35"/>
      <c r="I150" s="35"/>
      <c r="J150" s="35"/>
      <c r="K150" s="35"/>
      <c r="L150" s="35"/>
      <c r="M150" s="35"/>
      <c r="N150" s="35"/>
    </row>
    <row r="151" spans="2:14" x14ac:dyDescent="0.35">
      <c r="B151" s="35"/>
      <c r="C151" s="35"/>
      <c r="D151" s="35"/>
      <c r="E151" s="35"/>
      <c r="F151" s="35"/>
      <c r="G151" s="35"/>
      <c r="H151" s="35"/>
      <c r="I151" s="35"/>
      <c r="J151" s="35"/>
      <c r="K151" s="35"/>
      <c r="L151" s="35"/>
      <c r="M151" s="35"/>
      <c r="N151" s="35"/>
    </row>
    <row r="152" spans="2:14" x14ac:dyDescent="0.35">
      <c r="B152" s="35"/>
      <c r="C152" s="35"/>
      <c r="D152" s="35"/>
      <c r="E152" s="35"/>
      <c r="F152" s="35"/>
      <c r="G152" s="35"/>
      <c r="H152" s="35"/>
      <c r="I152" s="35"/>
      <c r="J152" s="35"/>
      <c r="K152" s="35"/>
      <c r="L152" s="35"/>
      <c r="M152" s="35"/>
      <c r="N152" s="35"/>
    </row>
    <row r="153" spans="2:14" x14ac:dyDescent="0.35">
      <c r="B153" s="35"/>
      <c r="C153" s="35"/>
      <c r="D153" s="35"/>
      <c r="E153" s="35"/>
      <c r="F153" s="35"/>
      <c r="G153" s="35"/>
      <c r="H153" s="35"/>
      <c r="I153" s="35"/>
      <c r="J153" s="35"/>
      <c r="K153" s="35"/>
      <c r="L153" s="35"/>
      <c r="M153" s="35"/>
      <c r="N153" s="35"/>
    </row>
    <row r="154" spans="2:14" x14ac:dyDescent="0.35">
      <c r="B154" s="35"/>
      <c r="C154" s="35"/>
      <c r="D154" s="35"/>
      <c r="E154" s="35"/>
      <c r="F154" s="35"/>
      <c r="G154" s="35"/>
      <c r="H154" s="35"/>
      <c r="I154" s="35"/>
      <c r="J154" s="35"/>
      <c r="K154" s="35"/>
      <c r="L154" s="35"/>
      <c r="M154" s="35"/>
      <c r="N154" s="35"/>
    </row>
    <row r="155" spans="2:14" x14ac:dyDescent="0.35">
      <c r="B155" s="35"/>
      <c r="C155" s="35"/>
      <c r="D155" s="35"/>
      <c r="E155" s="35"/>
      <c r="F155" s="35"/>
      <c r="G155" s="35"/>
      <c r="H155" s="35"/>
      <c r="I155" s="35"/>
      <c r="J155" s="35"/>
      <c r="K155" s="35"/>
      <c r="L155" s="35"/>
      <c r="M155" s="35"/>
      <c r="N155" s="35"/>
    </row>
    <row r="156" spans="2:14" x14ac:dyDescent="0.35">
      <c r="B156" s="35"/>
      <c r="C156" s="35"/>
      <c r="D156" s="35"/>
      <c r="E156" s="35"/>
      <c r="F156" s="35"/>
      <c r="G156" s="35"/>
      <c r="H156" s="35"/>
      <c r="I156" s="35"/>
      <c r="J156" s="35"/>
      <c r="K156" s="35"/>
      <c r="L156" s="35"/>
      <c r="M156" s="35"/>
      <c r="N156" s="35"/>
    </row>
    <row r="157" spans="2:14" x14ac:dyDescent="0.35">
      <c r="B157" s="35"/>
      <c r="C157" s="35"/>
      <c r="D157" s="35"/>
      <c r="E157" s="35"/>
      <c r="F157" s="35"/>
      <c r="G157" s="35"/>
      <c r="H157" s="35"/>
      <c r="I157" s="35"/>
      <c r="J157" s="35"/>
      <c r="K157" s="35"/>
      <c r="L157" s="35"/>
      <c r="M157" s="35"/>
      <c r="N157" s="35"/>
    </row>
    <row r="158" spans="2:14" x14ac:dyDescent="0.35">
      <c r="B158" s="35"/>
      <c r="C158" s="35"/>
      <c r="D158" s="35"/>
      <c r="E158" s="35"/>
      <c r="F158" s="35"/>
      <c r="G158" s="35"/>
      <c r="H158" s="35"/>
      <c r="I158" s="35"/>
      <c r="J158" s="35"/>
      <c r="K158" s="35"/>
      <c r="L158" s="35"/>
      <c r="M158" s="35"/>
      <c r="N158" s="35"/>
    </row>
    <row r="159" spans="2:14" x14ac:dyDescent="0.35">
      <c r="B159" s="35"/>
      <c r="C159" s="35"/>
      <c r="D159" s="35"/>
      <c r="E159" s="35"/>
      <c r="F159" s="35"/>
      <c r="G159" s="35"/>
      <c r="H159" s="35"/>
      <c r="I159" s="35"/>
      <c r="J159" s="35"/>
      <c r="K159" s="35"/>
      <c r="L159" s="35"/>
      <c r="M159" s="35"/>
      <c r="N159" s="35"/>
    </row>
    <row r="160" spans="2:14" x14ac:dyDescent="0.35">
      <c r="B160" s="35"/>
      <c r="C160" s="35"/>
      <c r="D160" s="35"/>
      <c r="E160" s="35"/>
      <c r="F160" s="35"/>
      <c r="G160" s="35"/>
      <c r="H160" s="35"/>
      <c r="I160" s="35"/>
      <c r="J160" s="35"/>
      <c r="K160" s="35"/>
      <c r="L160" s="35"/>
      <c r="M160" s="35"/>
      <c r="N160" s="35"/>
    </row>
    <row r="161" spans="2:14" x14ac:dyDescent="0.35">
      <c r="B161" s="35"/>
      <c r="C161" s="35"/>
      <c r="D161" s="35"/>
      <c r="E161" s="35"/>
      <c r="F161" s="35"/>
      <c r="G161" s="35"/>
      <c r="H161" s="35"/>
      <c r="I161" s="35"/>
      <c r="J161" s="35"/>
      <c r="K161" s="35"/>
      <c r="L161" s="35"/>
      <c r="M161" s="35"/>
      <c r="N161" s="35"/>
    </row>
    <row r="162" spans="2:14" x14ac:dyDescent="0.35">
      <c r="B162" s="35"/>
      <c r="C162" s="35"/>
      <c r="D162" s="35"/>
      <c r="E162" s="35"/>
      <c r="F162" s="35"/>
      <c r="G162" s="35"/>
      <c r="H162" s="35"/>
      <c r="I162" s="35"/>
      <c r="J162" s="35"/>
      <c r="K162" s="35"/>
      <c r="L162" s="35"/>
      <c r="M162" s="35"/>
      <c r="N162" s="35"/>
    </row>
    <row r="163" spans="2:14" x14ac:dyDescent="0.35">
      <c r="B163" s="35"/>
      <c r="C163" s="35"/>
      <c r="D163" s="35"/>
      <c r="E163" s="35"/>
      <c r="F163" s="35"/>
      <c r="G163" s="35"/>
      <c r="H163" s="35"/>
      <c r="I163" s="35"/>
      <c r="J163" s="35"/>
      <c r="K163" s="35"/>
      <c r="L163" s="35"/>
      <c r="M163" s="35"/>
      <c r="N163" s="35"/>
    </row>
    <row r="164" spans="2:14" x14ac:dyDescent="0.35">
      <c r="B164" s="35"/>
      <c r="C164" s="35"/>
      <c r="D164" s="35"/>
      <c r="E164" s="35"/>
      <c r="F164" s="35"/>
      <c r="G164" s="35"/>
      <c r="H164" s="35"/>
      <c r="I164" s="35"/>
      <c r="J164" s="35"/>
      <c r="K164" s="35"/>
      <c r="L164" s="35"/>
      <c r="M164" s="35"/>
      <c r="N164" s="35"/>
    </row>
    <row r="165" spans="2:14" x14ac:dyDescent="0.35">
      <c r="B165" s="35"/>
      <c r="C165" s="35"/>
      <c r="D165" s="35"/>
      <c r="E165" s="35"/>
      <c r="F165" s="35"/>
      <c r="G165" s="35"/>
      <c r="H165" s="35"/>
      <c r="I165" s="35"/>
      <c r="J165" s="35"/>
      <c r="K165" s="35"/>
      <c r="L165" s="35"/>
      <c r="M165" s="35"/>
      <c r="N165" s="35"/>
    </row>
    <row r="166" spans="2:14" x14ac:dyDescent="0.35">
      <c r="B166" s="35"/>
      <c r="C166" s="35"/>
      <c r="D166" s="35"/>
      <c r="E166" s="35"/>
      <c r="F166" s="35"/>
      <c r="G166" s="35"/>
      <c r="H166" s="35"/>
      <c r="I166" s="35"/>
      <c r="J166" s="35"/>
      <c r="K166" s="35"/>
      <c r="L166" s="35"/>
      <c r="M166" s="35"/>
      <c r="N166" s="35"/>
    </row>
    <row r="167" spans="2:14" x14ac:dyDescent="0.35">
      <c r="B167" s="35"/>
      <c r="C167" s="35"/>
      <c r="D167" s="35"/>
      <c r="E167" s="35"/>
      <c r="F167" s="35"/>
      <c r="G167" s="35"/>
      <c r="H167" s="35"/>
      <c r="I167" s="35"/>
      <c r="J167" s="35"/>
      <c r="K167" s="35"/>
      <c r="L167" s="35"/>
      <c r="M167" s="35"/>
      <c r="N167" s="35"/>
    </row>
    <row r="168" spans="2:14" x14ac:dyDescent="0.35">
      <c r="B168" s="35"/>
      <c r="C168" s="35"/>
      <c r="D168" s="35"/>
      <c r="E168" s="35"/>
      <c r="F168" s="35"/>
      <c r="G168" s="35"/>
      <c r="H168" s="35"/>
      <c r="I168" s="35"/>
      <c r="J168" s="35"/>
      <c r="K168" s="35"/>
      <c r="L168" s="35"/>
      <c r="M168" s="35"/>
      <c r="N168" s="35"/>
    </row>
    <row r="169" spans="2:14" x14ac:dyDescent="0.35">
      <c r="B169" s="35"/>
      <c r="C169" s="35"/>
      <c r="D169" s="35"/>
      <c r="E169" s="35"/>
      <c r="F169" s="35"/>
      <c r="G169" s="35"/>
      <c r="H169" s="35"/>
      <c r="I169" s="35"/>
      <c r="J169" s="35"/>
      <c r="K169" s="35"/>
      <c r="L169" s="35"/>
      <c r="M169" s="35"/>
      <c r="N169" s="35"/>
    </row>
    <row r="170" spans="2:14" x14ac:dyDescent="0.35">
      <c r="B170" s="35"/>
      <c r="C170" s="35"/>
      <c r="D170" s="35"/>
      <c r="E170" s="35"/>
      <c r="F170" s="35"/>
      <c r="G170" s="35"/>
      <c r="H170" s="35"/>
      <c r="I170" s="35"/>
      <c r="J170" s="35"/>
      <c r="K170" s="35"/>
      <c r="L170" s="35"/>
      <c r="M170" s="35"/>
      <c r="N170" s="35"/>
    </row>
    <row r="171" spans="2:14" x14ac:dyDescent="0.35">
      <c r="B171" s="35"/>
      <c r="C171" s="35"/>
      <c r="D171" s="35"/>
      <c r="E171" s="35"/>
      <c r="F171" s="35"/>
      <c r="G171" s="35"/>
      <c r="H171" s="35"/>
      <c r="I171" s="35"/>
      <c r="J171" s="35"/>
      <c r="K171" s="35"/>
      <c r="L171" s="35"/>
      <c r="M171" s="35"/>
      <c r="N171" s="35"/>
    </row>
    <row r="172" spans="2:14" x14ac:dyDescent="0.35">
      <c r="B172" s="35"/>
      <c r="C172" s="35"/>
      <c r="D172" s="35"/>
      <c r="E172" s="35"/>
      <c r="F172" s="35"/>
      <c r="G172" s="35"/>
      <c r="H172" s="35"/>
      <c r="I172" s="35"/>
      <c r="J172" s="35"/>
      <c r="K172" s="35"/>
      <c r="L172" s="35"/>
      <c r="M172" s="35"/>
      <c r="N172" s="35"/>
    </row>
    <row r="173" spans="2:14" x14ac:dyDescent="0.35">
      <c r="B173" s="35"/>
      <c r="C173" s="35"/>
      <c r="D173" s="35"/>
      <c r="E173" s="35"/>
      <c r="F173" s="35"/>
      <c r="G173" s="35"/>
      <c r="H173" s="35"/>
      <c r="I173" s="35"/>
      <c r="J173" s="35"/>
      <c r="K173" s="35"/>
      <c r="L173" s="35"/>
      <c r="M173" s="35"/>
      <c r="N173" s="35"/>
    </row>
    <row r="174" spans="2:14" x14ac:dyDescent="0.35">
      <c r="B174" s="35"/>
      <c r="C174" s="35"/>
      <c r="D174" s="35"/>
      <c r="E174" s="35"/>
      <c r="F174" s="35"/>
      <c r="G174" s="35"/>
      <c r="H174" s="35"/>
      <c r="I174" s="35"/>
      <c r="J174" s="35"/>
      <c r="K174" s="35"/>
      <c r="L174" s="35"/>
      <c r="M174" s="35"/>
      <c r="N174" s="35"/>
    </row>
    <row r="175" spans="2:14" x14ac:dyDescent="0.35">
      <c r="B175" s="35"/>
      <c r="C175" s="35"/>
      <c r="D175" s="35"/>
      <c r="E175" s="35"/>
      <c r="F175" s="35"/>
      <c r="G175" s="35"/>
      <c r="H175" s="35"/>
      <c r="I175" s="35"/>
      <c r="J175" s="35"/>
      <c r="K175" s="35"/>
      <c r="L175" s="35"/>
      <c r="M175" s="35"/>
      <c r="N175" s="35"/>
    </row>
    <row r="176" spans="2:14" x14ac:dyDescent="0.35">
      <c r="B176" s="35"/>
      <c r="C176" s="35"/>
      <c r="D176" s="35"/>
      <c r="E176" s="35"/>
      <c r="F176" s="35"/>
      <c r="G176" s="35"/>
      <c r="H176" s="35"/>
      <c r="I176" s="35"/>
      <c r="J176" s="35"/>
      <c r="K176" s="35"/>
      <c r="L176" s="35"/>
      <c r="M176" s="35"/>
      <c r="N176" s="35"/>
    </row>
    <row r="177" spans="2:14" x14ac:dyDescent="0.35">
      <c r="B177" s="35"/>
      <c r="C177" s="35"/>
      <c r="D177" s="35"/>
      <c r="E177" s="35"/>
      <c r="F177" s="35"/>
      <c r="G177" s="35"/>
      <c r="H177" s="35"/>
      <c r="I177" s="35"/>
      <c r="J177" s="35"/>
      <c r="K177" s="35"/>
      <c r="L177" s="35"/>
      <c r="M177" s="35"/>
      <c r="N177" s="35"/>
    </row>
    <row r="178" spans="2:14" x14ac:dyDescent="0.35">
      <c r="B178" s="35"/>
      <c r="C178" s="35"/>
      <c r="D178" s="35"/>
      <c r="E178" s="35"/>
      <c r="F178" s="35"/>
      <c r="G178" s="35"/>
      <c r="H178" s="35"/>
      <c r="I178" s="35"/>
      <c r="J178" s="35"/>
      <c r="K178" s="35"/>
      <c r="L178" s="35"/>
      <c r="M178" s="35"/>
      <c r="N178" s="35"/>
    </row>
    <row r="179" spans="2:14" x14ac:dyDescent="0.35">
      <c r="B179" s="35"/>
      <c r="C179" s="35"/>
      <c r="D179" s="35"/>
      <c r="E179" s="35"/>
      <c r="F179" s="35"/>
      <c r="G179" s="35"/>
      <c r="H179" s="35"/>
      <c r="I179" s="35"/>
      <c r="J179" s="35"/>
      <c r="K179" s="35"/>
      <c r="L179" s="35"/>
      <c r="M179" s="35"/>
      <c r="N179" s="35"/>
    </row>
    <row r="180" spans="2:14" x14ac:dyDescent="0.35">
      <c r="B180" s="35"/>
      <c r="C180" s="35"/>
      <c r="D180" s="35"/>
      <c r="E180" s="35"/>
      <c r="F180" s="35"/>
      <c r="G180" s="35"/>
      <c r="H180" s="35"/>
      <c r="I180" s="35"/>
      <c r="J180" s="35"/>
      <c r="K180" s="35"/>
      <c r="L180" s="35"/>
      <c r="M180" s="35"/>
      <c r="N180" s="35"/>
    </row>
    <row r="181" spans="2:14" x14ac:dyDescent="0.35">
      <c r="B181" s="35"/>
      <c r="C181" s="35"/>
      <c r="D181" s="35"/>
      <c r="E181" s="35"/>
      <c r="F181" s="35"/>
      <c r="G181" s="35"/>
      <c r="H181" s="35"/>
      <c r="I181" s="35"/>
      <c r="J181" s="35"/>
      <c r="K181" s="35"/>
      <c r="L181" s="35"/>
      <c r="M181" s="35"/>
      <c r="N181" s="35"/>
    </row>
    <row r="182" spans="2:14" x14ac:dyDescent="0.35">
      <c r="B182" s="35"/>
      <c r="C182" s="35"/>
      <c r="D182" s="35"/>
      <c r="E182" s="35"/>
      <c r="F182" s="35"/>
      <c r="G182" s="35"/>
      <c r="H182" s="35"/>
      <c r="I182" s="35"/>
      <c r="J182" s="35"/>
      <c r="K182" s="35"/>
      <c r="L182" s="35"/>
      <c r="M182" s="35"/>
      <c r="N182" s="35"/>
    </row>
    <row r="183" spans="2:14" x14ac:dyDescent="0.35">
      <c r="B183" s="35"/>
      <c r="C183" s="35"/>
      <c r="D183" s="35"/>
      <c r="E183" s="35"/>
      <c r="F183" s="35"/>
      <c r="G183" s="35"/>
      <c r="H183" s="35"/>
      <c r="I183" s="35"/>
      <c r="J183" s="35"/>
      <c r="K183" s="35"/>
      <c r="L183" s="35"/>
      <c r="M183" s="35"/>
      <c r="N183" s="35"/>
    </row>
    <row r="184" spans="2:14" x14ac:dyDescent="0.35">
      <c r="B184" s="35"/>
      <c r="C184" s="35"/>
      <c r="D184" s="35"/>
      <c r="E184" s="35"/>
      <c r="F184" s="35"/>
      <c r="G184" s="35"/>
      <c r="H184" s="35"/>
      <c r="I184" s="35"/>
      <c r="J184" s="35"/>
      <c r="K184" s="35"/>
      <c r="L184" s="35"/>
      <c r="M184" s="35"/>
      <c r="N184" s="35"/>
    </row>
    <row r="185" spans="2:14" x14ac:dyDescent="0.35">
      <c r="B185" s="35"/>
      <c r="C185" s="35"/>
      <c r="D185" s="35"/>
      <c r="E185" s="35"/>
      <c r="F185" s="35"/>
      <c r="G185" s="35"/>
      <c r="H185" s="35"/>
      <c r="I185" s="35"/>
      <c r="J185" s="35"/>
      <c r="K185" s="35"/>
      <c r="L185" s="35"/>
      <c r="M185" s="35"/>
      <c r="N185" s="35"/>
    </row>
    <row r="186" spans="2:14" x14ac:dyDescent="0.35">
      <c r="B186" s="35"/>
      <c r="C186" s="35"/>
      <c r="D186" s="35"/>
      <c r="E186" s="35"/>
      <c r="F186" s="35"/>
      <c r="G186" s="35"/>
      <c r="H186" s="35"/>
      <c r="I186" s="35"/>
      <c r="J186" s="35"/>
      <c r="K186" s="35"/>
      <c r="L186" s="35"/>
      <c r="M186" s="35"/>
      <c r="N186" s="35"/>
    </row>
    <row r="187" spans="2:14" x14ac:dyDescent="0.35">
      <c r="B187" s="35"/>
      <c r="C187" s="35"/>
      <c r="D187" s="35"/>
      <c r="E187" s="35"/>
      <c r="F187" s="35"/>
      <c r="G187" s="35"/>
      <c r="H187" s="35"/>
      <c r="I187" s="35"/>
      <c r="J187" s="35"/>
      <c r="K187" s="35"/>
      <c r="L187" s="35"/>
      <c r="M187" s="35"/>
      <c r="N187" s="35"/>
    </row>
    <row r="188" spans="2:14" x14ac:dyDescent="0.35">
      <c r="B188" s="35"/>
      <c r="C188" s="35"/>
      <c r="D188" s="35"/>
      <c r="E188" s="35"/>
      <c r="F188" s="35"/>
      <c r="G188" s="35"/>
      <c r="H188" s="35"/>
      <c r="I188" s="35"/>
      <c r="J188" s="35"/>
      <c r="K188" s="35"/>
      <c r="L188" s="35"/>
      <c r="M188" s="35"/>
      <c r="N188" s="35"/>
    </row>
    <row r="189" spans="2:14" x14ac:dyDescent="0.35">
      <c r="B189" s="35"/>
      <c r="C189" s="35"/>
      <c r="D189" s="35"/>
      <c r="E189" s="35"/>
      <c r="F189" s="35"/>
      <c r="G189" s="35"/>
      <c r="H189" s="35"/>
      <c r="I189" s="35"/>
      <c r="J189" s="35"/>
      <c r="K189" s="35"/>
      <c r="L189" s="35"/>
      <c r="M189" s="35"/>
      <c r="N189" s="35"/>
    </row>
    <row r="190" spans="2:14" x14ac:dyDescent="0.35">
      <c r="B190" s="35"/>
      <c r="C190" s="35"/>
      <c r="D190" s="35"/>
      <c r="E190" s="35"/>
      <c r="F190" s="35"/>
      <c r="G190" s="35"/>
      <c r="H190" s="35"/>
      <c r="I190" s="35"/>
      <c r="J190" s="35"/>
      <c r="K190" s="35"/>
      <c r="L190" s="35"/>
      <c r="M190" s="35"/>
      <c r="N190" s="35"/>
    </row>
    <row r="191" spans="2:14" x14ac:dyDescent="0.35">
      <c r="B191" s="35"/>
      <c r="C191" s="35"/>
      <c r="D191" s="35"/>
      <c r="E191" s="35"/>
      <c r="F191" s="35"/>
      <c r="G191" s="35"/>
      <c r="H191" s="35"/>
      <c r="I191" s="35"/>
      <c r="J191" s="35"/>
      <c r="K191" s="35"/>
      <c r="L191" s="35"/>
      <c r="M191" s="35"/>
      <c r="N191" s="35"/>
    </row>
    <row r="192" spans="2:14" x14ac:dyDescent="0.35">
      <c r="B192" s="35"/>
      <c r="C192" s="35"/>
      <c r="D192" s="35"/>
      <c r="E192" s="35"/>
      <c r="F192" s="35"/>
      <c r="G192" s="35"/>
      <c r="H192" s="35"/>
      <c r="I192" s="35"/>
      <c r="J192" s="35"/>
      <c r="K192" s="35"/>
      <c r="L192" s="35"/>
      <c r="M192" s="35"/>
      <c r="N192" s="35"/>
    </row>
    <row r="193" spans="2:14" x14ac:dyDescent="0.35">
      <c r="B193" s="35"/>
      <c r="C193" s="35"/>
      <c r="D193" s="35"/>
      <c r="E193" s="35"/>
      <c r="F193" s="35"/>
      <c r="G193" s="35"/>
      <c r="H193" s="35"/>
      <c r="I193" s="35"/>
      <c r="J193" s="35"/>
      <c r="K193" s="35"/>
      <c r="L193" s="35"/>
      <c r="M193" s="35"/>
      <c r="N193" s="35"/>
    </row>
    <row r="194" spans="2:14" x14ac:dyDescent="0.35">
      <c r="B194" s="35"/>
      <c r="C194" s="35"/>
      <c r="D194" s="35"/>
      <c r="E194" s="35"/>
      <c r="F194" s="35"/>
      <c r="G194" s="35"/>
      <c r="H194" s="35"/>
      <c r="I194" s="35"/>
      <c r="J194" s="35"/>
      <c r="K194" s="35"/>
      <c r="L194" s="35"/>
      <c r="M194" s="35"/>
      <c r="N194" s="35"/>
    </row>
    <row r="195" spans="2:14" x14ac:dyDescent="0.35">
      <c r="B195" s="35"/>
      <c r="C195" s="35"/>
      <c r="D195" s="35"/>
      <c r="E195" s="35"/>
      <c r="F195" s="35"/>
      <c r="G195" s="35"/>
      <c r="H195" s="35"/>
      <c r="I195" s="35"/>
      <c r="J195" s="35"/>
      <c r="K195" s="35"/>
      <c r="L195" s="35"/>
      <c r="M195" s="35"/>
      <c r="N195" s="35"/>
    </row>
    <row r="196" spans="2:14" x14ac:dyDescent="0.35">
      <c r="B196" s="35"/>
      <c r="C196" s="35"/>
      <c r="D196" s="35"/>
      <c r="E196" s="35"/>
      <c r="F196" s="35"/>
      <c r="G196" s="35"/>
      <c r="H196" s="35"/>
      <c r="I196" s="35"/>
      <c r="J196" s="35"/>
      <c r="K196" s="35"/>
      <c r="L196" s="35"/>
      <c r="M196" s="35"/>
      <c r="N196" s="35"/>
    </row>
    <row r="197" spans="2:14" x14ac:dyDescent="0.35">
      <c r="B197" s="35"/>
      <c r="C197" s="35"/>
      <c r="D197" s="35"/>
      <c r="E197" s="35"/>
      <c r="F197" s="35"/>
      <c r="G197" s="35"/>
      <c r="H197" s="35"/>
      <c r="I197" s="35"/>
      <c r="J197" s="35"/>
      <c r="K197" s="35"/>
      <c r="L197" s="35"/>
      <c r="M197" s="35"/>
      <c r="N197" s="35"/>
    </row>
    <row r="198" spans="2:14" x14ac:dyDescent="0.35">
      <c r="B198" s="35"/>
      <c r="C198" s="35"/>
      <c r="D198" s="35"/>
      <c r="E198" s="35"/>
      <c r="F198" s="35"/>
      <c r="G198" s="35"/>
      <c r="H198" s="35"/>
      <c r="I198" s="35"/>
      <c r="J198" s="35"/>
      <c r="K198" s="35"/>
      <c r="L198" s="35"/>
      <c r="M198" s="35"/>
      <c r="N198" s="35"/>
    </row>
    <row r="199" spans="2:14" x14ac:dyDescent="0.35">
      <c r="B199" s="35"/>
      <c r="C199" s="35"/>
      <c r="D199" s="35"/>
      <c r="E199" s="35"/>
      <c r="F199" s="35"/>
      <c r="G199" s="35"/>
      <c r="H199" s="35"/>
      <c r="I199" s="35"/>
      <c r="J199" s="35"/>
      <c r="K199" s="35"/>
      <c r="L199" s="35"/>
      <c r="M199" s="35"/>
      <c r="N199" s="35"/>
    </row>
    <row r="200" spans="2:14" x14ac:dyDescent="0.35">
      <c r="B200" s="35"/>
      <c r="C200" s="35"/>
      <c r="D200" s="35"/>
      <c r="E200" s="35"/>
      <c r="F200" s="35"/>
      <c r="G200" s="35"/>
      <c r="H200" s="35"/>
      <c r="I200" s="35"/>
      <c r="J200" s="35"/>
      <c r="K200" s="35"/>
      <c r="L200" s="35"/>
      <c r="M200" s="35"/>
      <c r="N200" s="35"/>
    </row>
    <row r="201" spans="2:14" x14ac:dyDescent="0.35">
      <c r="B201" s="35"/>
      <c r="C201" s="35"/>
      <c r="D201" s="35"/>
      <c r="E201" s="35"/>
      <c r="F201" s="35"/>
      <c r="G201" s="35"/>
      <c r="H201" s="35"/>
      <c r="I201" s="35"/>
      <c r="J201" s="35"/>
      <c r="K201" s="35"/>
      <c r="L201" s="35"/>
      <c r="M201" s="35"/>
      <c r="N201" s="35"/>
    </row>
    <row r="202" spans="2:14" x14ac:dyDescent="0.35">
      <c r="B202" s="35"/>
      <c r="C202" s="35"/>
      <c r="D202" s="35"/>
      <c r="E202" s="35"/>
      <c r="F202" s="35"/>
      <c r="G202" s="35"/>
      <c r="H202" s="35"/>
      <c r="I202" s="35"/>
      <c r="J202" s="35"/>
      <c r="K202" s="35"/>
      <c r="L202" s="35"/>
      <c r="M202" s="35"/>
      <c r="N202" s="35"/>
    </row>
    <row r="203" spans="2:14" x14ac:dyDescent="0.35">
      <c r="B203" s="35"/>
      <c r="C203" s="35"/>
      <c r="D203" s="35"/>
      <c r="E203" s="35"/>
      <c r="F203" s="35"/>
      <c r="G203" s="35"/>
      <c r="H203" s="35"/>
      <c r="I203" s="35"/>
      <c r="J203" s="35"/>
      <c r="K203" s="35"/>
      <c r="L203" s="35"/>
      <c r="M203" s="35"/>
      <c r="N203" s="35"/>
    </row>
    <row r="204" spans="2:14" x14ac:dyDescent="0.35">
      <c r="B204" s="35"/>
      <c r="C204" s="35"/>
      <c r="D204" s="35"/>
      <c r="E204" s="35"/>
      <c r="F204" s="35"/>
      <c r="G204" s="35"/>
      <c r="H204" s="35"/>
      <c r="I204" s="35"/>
      <c r="J204" s="35"/>
      <c r="K204" s="35"/>
      <c r="L204" s="35"/>
      <c r="M204" s="35"/>
      <c r="N204" s="35"/>
    </row>
    <row r="205" spans="2:14" x14ac:dyDescent="0.35">
      <c r="B205" s="35"/>
      <c r="C205" s="35"/>
      <c r="D205" s="35"/>
      <c r="E205" s="35"/>
      <c r="F205" s="35"/>
      <c r="G205" s="35"/>
      <c r="H205" s="35"/>
      <c r="I205" s="35"/>
      <c r="J205" s="35"/>
      <c r="K205" s="35"/>
      <c r="L205" s="35"/>
      <c r="M205" s="35"/>
      <c r="N205" s="35"/>
    </row>
    <row r="206" spans="2:14" x14ac:dyDescent="0.35">
      <c r="B206" s="35"/>
      <c r="C206" s="35"/>
      <c r="D206" s="35"/>
      <c r="E206" s="35"/>
      <c r="F206" s="35"/>
      <c r="G206" s="35"/>
      <c r="H206" s="35"/>
      <c r="I206" s="35"/>
      <c r="J206" s="35"/>
      <c r="K206" s="35"/>
      <c r="L206" s="35"/>
      <c r="M206" s="35"/>
      <c r="N206" s="35"/>
    </row>
    <row r="207" spans="2:14" x14ac:dyDescent="0.35">
      <c r="B207" s="35"/>
      <c r="C207" s="35"/>
      <c r="D207" s="35"/>
      <c r="E207" s="35"/>
      <c r="F207" s="35"/>
      <c r="G207" s="35"/>
      <c r="H207" s="35"/>
      <c r="I207" s="35"/>
      <c r="J207" s="35"/>
      <c r="K207" s="35"/>
      <c r="L207" s="35"/>
      <c r="M207" s="35"/>
      <c r="N207" s="35"/>
    </row>
    <row r="208" spans="2:14" x14ac:dyDescent="0.35">
      <c r="B208" s="35"/>
      <c r="C208" s="35"/>
      <c r="D208" s="35"/>
      <c r="E208" s="35"/>
      <c r="F208" s="35"/>
      <c r="G208" s="35"/>
      <c r="H208" s="35"/>
      <c r="I208" s="35"/>
      <c r="J208" s="35"/>
      <c r="K208" s="35"/>
      <c r="L208" s="35"/>
      <c r="M208" s="35"/>
      <c r="N208" s="35"/>
    </row>
    <row r="209" spans="2:14" x14ac:dyDescent="0.35">
      <c r="B209" s="35"/>
      <c r="C209" s="35"/>
      <c r="D209" s="35"/>
      <c r="E209" s="35"/>
      <c r="F209" s="35"/>
      <c r="G209" s="35"/>
      <c r="H209" s="35"/>
      <c r="I209" s="35"/>
      <c r="J209" s="35"/>
      <c r="K209" s="35"/>
      <c r="L209" s="35"/>
      <c r="M209" s="35"/>
      <c r="N209" s="35"/>
    </row>
    <row r="210" spans="2:14" x14ac:dyDescent="0.35">
      <c r="B210" s="35"/>
      <c r="C210" s="35"/>
      <c r="D210" s="35"/>
      <c r="E210" s="35"/>
      <c r="F210" s="35"/>
      <c r="G210" s="35"/>
      <c r="H210" s="35"/>
      <c r="I210" s="35"/>
      <c r="J210" s="35"/>
      <c r="K210" s="35"/>
      <c r="L210" s="35"/>
      <c r="M210" s="35"/>
      <c r="N210" s="35"/>
    </row>
    <row r="211" spans="2:14" x14ac:dyDescent="0.35">
      <c r="B211" s="35"/>
      <c r="C211" s="35"/>
      <c r="D211" s="35"/>
      <c r="E211" s="35"/>
      <c r="F211" s="35"/>
      <c r="G211" s="35"/>
      <c r="H211" s="35"/>
      <c r="I211" s="35"/>
      <c r="J211" s="35"/>
      <c r="K211" s="35"/>
      <c r="L211" s="35"/>
      <c r="M211" s="35"/>
      <c r="N211" s="35"/>
    </row>
    <row r="212" spans="2:14" x14ac:dyDescent="0.35">
      <c r="B212" s="35"/>
      <c r="C212" s="35"/>
      <c r="D212" s="35"/>
      <c r="E212" s="35"/>
      <c r="F212" s="35"/>
      <c r="G212" s="35"/>
      <c r="H212" s="35"/>
      <c r="I212" s="35"/>
      <c r="J212" s="35"/>
      <c r="K212" s="35"/>
      <c r="L212" s="35"/>
      <c r="M212" s="35"/>
      <c r="N212" s="35"/>
    </row>
    <row r="213" spans="2:14" x14ac:dyDescent="0.35">
      <c r="B213" s="35"/>
      <c r="C213" s="35"/>
      <c r="D213" s="35"/>
      <c r="E213" s="35"/>
      <c r="F213" s="35"/>
      <c r="G213" s="35"/>
      <c r="H213" s="35"/>
      <c r="I213" s="35"/>
      <c r="J213" s="35"/>
      <c r="K213" s="35"/>
      <c r="L213" s="35"/>
      <c r="M213" s="35"/>
      <c r="N213" s="35"/>
    </row>
    <row r="214" spans="2:14" x14ac:dyDescent="0.35">
      <c r="B214" s="35"/>
      <c r="C214" s="35"/>
      <c r="D214" s="35"/>
      <c r="E214" s="35"/>
      <c r="F214" s="35"/>
      <c r="G214" s="35"/>
      <c r="H214" s="35"/>
      <c r="I214" s="35"/>
      <c r="J214" s="35"/>
      <c r="K214" s="35"/>
      <c r="L214" s="35"/>
      <c r="M214" s="35"/>
      <c r="N214" s="35"/>
    </row>
    <row r="215" spans="2:14" x14ac:dyDescent="0.35">
      <c r="B215" s="35"/>
      <c r="C215" s="35"/>
      <c r="D215" s="35"/>
      <c r="E215" s="35"/>
      <c r="F215" s="35"/>
      <c r="G215" s="35"/>
      <c r="H215" s="35"/>
      <c r="I215" s="35"/>
      <c r="J215" s="35"/>
      <c r="K215" s="35"/>
      <c r="L215" s="35"/>
      <c r="M215" s="35"/>
      <c r="N215" s="35"/>
    </row>
    <row r="216" spans="2:14" x14ac:dyDescent="0.35">
      <c r="B216" s="35"/>
      <c r="C216" s="35"/>
      <c r="D216" s="35"/>
      <c r="E216" s="35"/>
      <c r="F216" s="35"/>
      <c r="G216" s="35"/>
      <c r="H216" s="35"/>
      <c r="I216" s="35"/>
      <c r="J216" s="35"/>
      <c r="K216" s="35"/>
      <c r="L216" s="35"/>
      <c r="M216" s="35"/>
      <c r="N216" s="35"/>
    </row>
    <row r="217" spans="2:14" x14ac:dyDescent="0.35">
      <c r="B217" s="35"/>
      <c r="C217" s="35"/>
      <c r="D217" s="35"/>
      <c r="E217" s="35"/>
      <c r="F217" s="35"/>
      <c r="G217" s="35"/>
      <c r="H217" s="35"/>
      <c r="I217" s="35"/>
      <c r="J217" s="35"/>
      <c r="K217" s="35"/>
      <c r="L217" s="35"/>
      <c r="M217" s="35"/>
      <c r="N217" s="35"/>
    </row>
    <row r="218" spans="2:14" x14ac:dyDescent="0.35">
      <c r="B218" s="35"/>
      <c r="C218" s="35"/>
      <c r="D218" s="35"/>
      <c r="E218" s="35"/>
      <c r="F218" s="35"/>
      <c r="G218" s="35"/>
      <c r="H218" s="35"/>
      <c r="I218" s="35"/>
      <c r="J218" s="35"/>
      <c r="K218" s="35"/>
      <c r="L218" s="35"/>
      <c r="M218" s="35"/>
      <c r="N218" s="35"/>
    </row>
    <row r="219" spans="2:14" x14ac:dyDescent="0.35">
      <c r="B219" s="35"/>
      <c r="C219" s="35"/>
      <c r="D219" s="35"/>
      <c r="E219" s="35"/>
      <c r="F219" s="35"/>
      <c r="G219" s="35"/>
      <c r="H219" s="35"/>
      <c r="I219" s="35"/>
      <c r="J219" s="35"/>
      <c r="K219" s="35"/>
      <c r="L219" s="35"/>
      <c r="M219" s="35"/>
      <c r="N219" s="35"/>
    </row>
    <row r="220" spans="2:14" x14ac:dyDescent="0.35">
      <c r="B220" s="35"/>
      <c r="C220" s="35"/>
      <c r="D220" s="35"/>
      <c r="E220" s="35"/>
      <c r="F220" s="35"/>
      <c r="G220" s="35"/>
      <c r="H220" s="35"/>
      <c r="I220" s="35"/>
      <c r="J220" s="35"/>
      <c r="K220" s="35"/>
      <c r="L220" s="35"/>
      <c r="M220" s="35"/>
      <c r="N220" s="35"/>
    </row>
    <row r="221" spans="2:14" x14ac:dyDescent="0.35">
      <c r="B221" s="35"/>
      <c r="C221" s="35"/>
      <c r="D221" s="35"/>
      <c r="E221" s="35"/>
      <c r="F221" s="35"/>
      <c r="G221" s="35"/>
      <c r="H221" s="35"/>
      <c r="I221" s="35"/>
      <c r="J221" s="35"/>
      <c r="K221" s="35"/>
      <c r="L221" s="35"/>
      <c r="M221" s="35"/>
      <c r="N221" s="35"/>
    </row>
    <row r="222" spans="2:14" x14ac:dyDescent="0.35">
      <c r="B222" s="35"/>
      <c r="C222" s="35"/>
      <c r="D222" s="35"/>
      <c r="E222" s="35"/>
      <c r="F222" s="35"/>
      <c r="G222" s="35"/>
      <c r="H222" s="35"/>
      <c r="I222" s="35"/>
      <c r="J222" s="35"/>
      <c r="K222" s="35"/>
      <c r="L222" s="35"/>
      <c r="M222" s="35"/>
      <c r="N222" s="35"/>
    </row>
    <row r="223" spans="2:14" x14ac:dyDescent="0.35">
      <c r="B223" s="35"/>
      <c r="C223" s="35"/>
      <c r="D223" s="35"/>
      <c r="E223" s="35"/>
      <c r="F223" s="35"/>
      <c r="G223" s="35"/>
      <c r="H223" s="35"/>
      <c r="I223" s="35"/>
      <c r="J223" s="35"/>
      <c r="K223" s="35"/>
      <c r="L223" s="35"/>
      <c r="M223" s="35"/>
      <c r="N223" s="35"/>
    </row>
    <row r="224" spans="2:14" x14ac:dyDescent="0.35">
      <c r="B224" s="35"/>
      <c r="C224" s="35"/>
      <c r="D224" s="35"/>
      <c r="E224" s="35"/>
      <c r="F224" s="35"/>
      <c r="G224" s="35"/>
      <c r="H224" s="35"/>
      <c r="I224" s="35"/>
      <c r="J224" s="35"/>
      <c r="K224" s="35"/>
      <c r="L224" s="35"/>
      <c r="M224" s="35"/>
      <c r="N224" s="35"/>
    </row>
    <row r="225" spans="2:14" x14ac:dyDescent="0.35">
      <c r="B225" s="35"/>
      <c r="C225" s="35"/>
      <c r="D225" s="35"/>
      <c r="E225" s="35"/>
      <c r="F225" s="35"/>
      <c r="G225" s="35"/>
      <c r="H225" s="35"/>
      <c r="I225" s="35"/>
      <c r="J225" s="35"/>
      <c r="K225" s="35"/>
      <c r="L225" s="35"/>
      <c r="M225" s="35"/>
      <c r="N225" s="35"/>
    </row>
    <row r="226" spans="2:14" x14ac:dyDescent="0.35">
      <c r="B226" s="35"/>
      <c r="C226" s="35"/>
      <c r="D226" s="35"/>
      <c r="E226" s="35"/>
      <c r="F226" s="35"/>
      <c r="G226" s="35"/>
      <c r="H226" s="35"/>
      <c r="I226" s="35"/>
      <c r="J226" s="35"/>
      <c r="K226" s="35"/>
      <c r="L226" s="35"/>
      <c r="M226" s="35"/>
      <c r="N226" s="35"/>
    </row>
    <row r="227" spans="2:14" x14ac:dyDescent="0.35">
      <c r="B227" s="35"/>
      <c r="C227" s="35"/>
      <c r="D227" s="35"/>
      <c r="E227" s="35"/>
      <c r="F227" s="35"/>
      <c r="G227" s="35"/>
      <c r="H227" s="35"/>
      <c r="I227" s="35"/>
      <c r="J227" s="35"/>
      <c r="K227" s="35"/>
      <c r="L227" s="35"/>
      <c r="M227" s="35"/>
      <c r="N227" s="35"/>
    </row>
    <row r="228" spans="2:14" x14ac:dyDescent="0.35">
      <c r="B228" s="35"/>
      <c r="C228" s="35"/>
      <c r="D228" s="35"/>
      <c r="E228" s="35"/>
      <c r="F228" s="35"/>
      <c r="G228" s="35"/>
      <c r="H228" s="35"/>
      <c r="I228" s="35"/>
      <c r="J228" s="35"/>
      <c r="K228" s="35"/>
      <c r="L228" s="35"/>
      <c r="M228" s="35"/>
      <c r="N228" s="35"/>
    </row>
    <row r="229" spans="2:14" x14ac:dyDescent="0.35">
      <c r="B229" s="35"/>
      <c r="C229" s="35"/>
      <c r="D229" s="35"/>
      <c r="E229" s="35"/>
      <c r="F229" s="35"/>
      <c r="G229" s="35"/>
      <c r="H229" s="35"/>
      <c r="I229" s="35"/>
      <c r="J229" s="35"/>
      <c r="K229" s="35"/>
      <c r="L229" s="35"/>
      <c r="M229" s="35"/>
      <c r="N229" s="35"/>
    </row>
    <row r="230" spans="2:14" x14ac:dyDescent="0.35">
      <c r="B230" s="35"/>
      <c r="C230" s="35"/>
      <c r="D230" s="35"/>
      <c r="E230" s="35"/>
      <c r="F230" s="35"/>
      <c r="G230" s="35"/>
      <c r="H230" s="35"/>
      <c r="I230" s="35"/>
      <c r="J230" s="35"/>
      <c r="K230" s="35"/>
      <c r="L230" s="35"/>
      <c r="M230" s="35"/>
      <c r="N230" s="35"/>
    </row>
    <row r="231" spans="2:14" x14ac:dyDescent="0.35">
      <c r="B231" s="35"/>
      <c r="C231" s="35"/>
      <c r="D231" s="35"/>
      <c r="E231" s="35"/>
      <c r="F231" s="35"/>
      <c r="G231" s="35"/>
      <c r="H231" s="35"/>
      <c r="I231" s="35"/>
      <c r="J231" s="35"/>
      <c r="K231" s="35"/>
      <c r="L231" s="35"/>
      <c r="M231" s="35"/>
      <c r="N231" s="35"/>
    </row>
    <row r="232" spans="2:14" x14ac:dyDescent="0.35">
      <c r="B232" s="35"/>
      <c r="C232" s="35"/>
      <c r="D232" s="35"/>
      <c r="E232" s="35"/>
      <c r="F232" s="35"/>
      <c r="G232" s="35"/>
      <c r="H232" s="35"/>
      <c r="I232" s="35"/>
      <c r="J232" s="35"/>
      <c r="K232" s="35"/>
      <c r="L232" s="35"/>
      <c r="M232" s="35"/>
      <c r="N232" s="35"/>
    </row>
    <row r="233" spans="2:14" x14ac:dyDescent="0.35">
      <c r="B233" s="35"/>
      <c r="C233" s="35"/>
      <c r="D233" s="35"/>
      <c r="E233" s="35"/>
      <c r="F233" s="35"/>
      <c r="G233" s="35"/>
      <c r="H233" s="35"/>
      <c r="I233" s="35"/>
      <c r="J233" s="35"/>
      <c r="K233" s="35"/>
      <c r="L233" s="35"/>
      <c r="M233" s="35"/>
      <c r="N233" s="35"/>
    </row>
    <row r="234" spans="2:14" x14ac:dyDescent="0.35">
      <c r="B234" s="35"/>
      <c r="C234" s="35"/>
      <c r="D234" s="35"/>
      <c r="E234" s="35"/>
      <c r="F234" s="35"/>
      <c r="G234" s="35"/>
      <c r="H234" s="35"/>
      <c r="I234" s="35"/>
      <c r="J234" s="35"/>
      <c r="K234" s="35"/>
      <c r="L234" s="35"/>
      <c r="M234" s="35"/>
      <c r="N234" s="35"/>
    </row>
    <row r="235" spans="2:14" x14ac:dyDescent="0.35">
      <c r="B235" s="35"/>
      <c r="C235" s="35"/>
      <c r="D235" s="35"/>
      <c r="E235" s="35"/>
      <c r="F235" s="35"/>
      <c r="G235" s="35"/>
      <c r="H235" s="35"/>
      <c r="I235" s="35"/>
      <c r="J235" s="35"/>
      <c r="K235" s="35"/>
      <c r="L235" s="35"/>
      <c r="M235" s="35"/>
      <c r="N235" s="35"/>
    </row>
    <row r="236" spans="2:14" x14ac:dyDescent="0.35">
      <c r="B236" s="35"/>
      <c r="C236" s="35"/>
      <c r="D236" s="35"/>
      <c r="E236" s="35"/>
      <c r="F236" s="35"/>
      <c r="G236" s="35"/>
      <c r="H236" s="35"/>
      <c r="I236" s="35"/>
      <c r="J236" s="35"/>
      <c r="K236" s="35"/>
      <c r="L236" s="35"/>
      <c r="M236" s="35"/>
      <c r="N236" s="35"/>
    </row>
    <row r="237" spans="2:14" x14ac:dyDescent="0.35">
      <c r="B237" s="35"/>
      <c r="C237" s="35"/>
      <c r="D237" s="35"/>
      <c r="E237" s="35"/>
      <c r="F237" s="35"/>
      <c r="G237" s="35"/>
      <c r="H237" s="35"/>
      <c r="I237" s="35"/>
      <c r="J237" s="35"/>
      <c r="K237" s="35"/>
      <c r="L237" s="35"/>
      <c r="M237" s="35"/>
      <c r="N237" s="35"/>
    </row>
    <row r="238" spans="2:14" x14ac:dyDescent="0.35">
      <c r="B238" s="35"/>
      <c r="C238" s="35"/>
      <c r="D238" s="35"/>
      <c r="E238" s="35"/>
      <c r="F238" s="35"/>
      <c r="G238" s="35"/>
      <c r="H238" s="35"/>
      <c r="I238" s="35"/>
      <c r="J238" s="35"/>
      <c r="K238" s="35"/>
      <c r="L238" s="35"/>
      <c r="M238" s="35"/>
      <c r="N238" s="35"/>
    </row>
    <row r="239" spans="2:14" x14ac:dyDescent="0.35">
      <c r="B239" s="35"/>
      <c r="C239" s="35"/>
      <c r="D239" s="35"/>
      <c r="E239" s="35"/>
      <c r="F239" s="35"/>
      <c r="G239" s="35"/>
      <c r="H239" s="35"/>
      <c r="I239" s="35"/>
      <c r="J239" s="35"/>
      <c r="K239" s="35"/>
      <c r="L239" s="35"/>
      <c r="M239" s="35"/>
      <c r="N239" s="35"/>
    </row>
    <row r="240" spans="2:14" x14ac:dyDescent="0.35">
      <c r="B240" s="35"/>
      <c r="C240" s="35"/>
      <c r="D240" s="35"/>
      <c r="E240" s="35"/>
      <c r="F240" s="35"/>
      <c r="G240" s="35"/>
      <c r="H240" s="35"/>
      <c r="I240" s="35"/>
      <c r="J240" s="35"/>
      <c r="K240" s="35"/>
      <c r="L240" s="35"/>
      <c r="M240" s="35"/>
      <c r="N240" s="35"/>
    </row>
    <row r="241" spans="2:14" x14ac:dyDescent="0.35">
      <c r="B241" s="35"/>
      <c r="C241" s="35"/>
      <c r="D241" s="35"/>
      <c r="E241" s="35"/>
      <c r="F241" s="35"/>
      <c r="G241" s="35"/>
      <c r="H241" s="35"/>
      <c r="I241" s="35"/>
      <c r="J241" s="35"/>
      <c r="K241" s="35"/>
      <c r="L241" s="35"/>
      <c r="M241" s="35"/>
      <c r="N241" s="35"/>
    </row>
    <row r="242" spans="2:14" x14ac:dyDescent="0.35">
      <c r="B242" s="35"/>
      <c r="C242" s="35"/>
      <c r="D242" s="35"/>
      <c r="E242" s="35"/>
      <c r="F242" s="35"/>
      <c r="G242" s="35"/>
      <c r="H242" s="35"/>
      <c r="I242" s="35"/>
      <c r="J242" s="35"/>
      <c r="K242" s="35"/>
      <c r="L242" s="35"/>
      <c r="M242" s="35"/>
      <c r="N242" s="35"/>
    </row>
    <row r="243" spans="2:14" x14ac:dyDescent="0.35">
      <c r="B243" s="35"/>
      <c r="C243" s="35"/>
      <c r="D243" s="35"/>
      <c r="E243" s="35"/>
      <c r="F243" s="35"/>
      <c r="G243" s="35"/>
      <c r="H243" s="35"/>
      <c r="I243" s="35"/>
      <c r="J243" s="35"/>
      <c r="K243" s="35"/>
      <c r="L243" s="35"/>
      <c r="M243" s="35"/>
      <c r="N243" s="35"/>
    </row>
    <row r="244" spans="2:14" x14ac:dyDescent="0.35">
      <c r="B244" s="35"/>
      <c r="C244" s="35"/>
      <c r="D244" s="35"/>
      <c r="E244" s="35"/>
      <c r="F244" s="35"/>
      <c r="G244" s="35"/>
      <c r="H244" s="35"/>
      <c r="I244" s="35"/>
      <c r="J244" s="35"/>
      <c r="K244" s="35"/>
      <c r="L244" s="35"/>
      <c r="M244" s="35"/>
      <c r="N244" s="35"/>
    </row>
    <row r="245" spans="2:14" x14ac:dyDescent="0.35">
      <c r="B245" s="35"/>
      <c r="C245" s="35"/>
      <c r="D245" s="35"/>
      <c r="E245" s="35"/>
      <c r="F245" s="35"/>
      <c r="G245" s="35"/>
      <c r="H245" s="35"/>
      <c r="I245" s="35"/>
      <c r="J245" s="35"/>
      <c r="K245" s="35"/>
      <c r="L245" s="35"/>
      <c r="M245" s="35"/>
      <c r="N245" s="35"/>
    </row>
    <row r="246" spans="2:14" x14ac:dyDescent="0.35">
      <c r="B246" s="35"/>
      <c r="C246" s="35"/>
      <c r="D246" s="35"/>
      <c r="E246" s="35"/>
      <c r="F246" s="35"/>
      <c r="G246" s="35"/>
      <c r="H246" s="35"/>
      <c r="I246" s="35"/>
      <c r="J246" s="35"/>
      <c r="K246" s="35"/>
      <c r="L246" s="35"/>
      <c r="M246" s="35"/>
      <c r="N246" s="35"/>
    </row>
    <row r="247" spans="2:14" x14ac:dyDescent="0.35">
      <c r="B247" s="35"/>
      <c r="C247" s="35"/>
      <c r="D247" s="35"/>
      <c r="E247" s="35"/>
      <c r="F247" s="35"/>
      <c r="G247" s="35"/>
      <c r="H247" s="35"/>
      <c r="I247" s="35"/>
      <c r="J247" s="35"/>
      <c r="K247" s="35"/>
      <c r="L247" s="35"/>
      <c r="M247" s="35"/>
      <c r="N247" s="35"/>
    </row>
    <row r="248" spans="2:14" x14ac:dyDescent="0.35">
      <c r="B248" s="35"/>
      <c r="C248" s="35"/>
      <c r="D248" s="35"/>
      <c r="E248" s="35"/>
      <c r="F248" s="35"/>
      <c r="G248" s="35"/>
      <c r="H248" s="35"/>
      <c r="I248" s="35"/>
      <c r="J248" s="35"/>
      <c r="K248" s="35"/>
      <c r="L248" s="35"/>
      <c r="M248" s="35"/>
      <c r="N248" s="35"/>
    </row>
    <row r="249" spans="2:14" x14ac:dyDescent="0.35">
      <c r="B249" s="35"/>
      <c r="C249" s="35"/>
      <c r="D249" s="35"/>
      <c r="E249" s="35"/>
      <c r="F249" s="35"/>
      <c r="G249" s="35"/>
      <c r="H249" s="35"/>
      <c r="I249" s="35"/>
      <c r="J249" s="35"/>
      <c r="K249" s="35"/>
      <c r="L249" s="35"/>
      <c r="M249" s="35"/>
      <c r="N249" s="35"/>
    </row>
    <row r="250" spans="2:14" x14ac:dyDescent="0.35">
      <c r="B250" s="35"/>
      <c r="C250" s="35"/>
      <c r="D250" s="35"/>
      <c r="E250" s="35"/>
      <c r="F250" s="35"/>
      <c r="G250" s="35"/>
      <c r="H250" s="35"/>
      <c r="I250" s="35"/>
      <c r="J250" s="35"/>
      <c r="K250" s="35"/>
      <c r="L250" s="35"/>
      <c r="M250" s="35"/>
      <c r="N250" s="35"/>
    </row>
    <row r="251" spans="2:14" x14ac:dyDescent="0.35">
      <c r="B251" s="35"/>
      <c r="C251" s="35"/>
      <c r="D251" s="35"/>
      <c r="E251" s="35"/>
      <c r="F251" s="35"/>
      <c r="G251" s="35"/>
      <c r="H251" s="35"/>
      <c r="I251" s="35"/>
      <c r="J251" s="35"/>
      <c r="K251" s="35"/>
      <c r="L251" s="35"/>
      <c r="M251" s="35"/>
      <c r="N251" s="35"/>
    </row>
    <row r="252" spans="2:14" x14ac:dyDescent="0.35">
      <c r="B252" s="35"/>
      <c r="C252" s="35"/>
      <c r="D252" s="35"/>
      <c r="E252" s="35"/>
      <c r="F252" s="35"/>
      <c r="G252" s="35"/>
      <c r="H252" s="35"/>
      <c r="I252" s="35"/>
      <c r="J252" s="35"/>
      <c r="K252" s="35"/>
      <c r="L252" s="35"/>
      <c r="M252" s="35"/>
      <c r="N252" s="35"/>
    </row>
    <row r="253" spans="2:14" x14ac:dyDescent="0.35">
      <c r="B253" s="35"/>
      <c r="C253" s="35"/>
      <c r="D253" s="35"/>
      <c r="E253" s="35"/>
      <c r="F253" s="35"/>
      <c r="G253" s="35"/>
      <c r="H253" s="35"/>
      <c r="I253" s="35"/>
      <c r="J253" s="35"/>
      <c r="K253" s="35"/>
      <c r="L253" s="35"/>
      <c r="M253" s="35"/>
      <c r="N253" s="35"/>
    </row>
    <row r="254" spans="2:14" x14ac:dyDescent="0.35">
      <c r="B254" s="35"/>
      <c r="C254" s="35"/>
      <c r="D254" s="35"/>
      <c r="E254" s="35"/>
      <c r="F254" s="35"/>
      <c r="G254" s="35"/>
      <c r="H254" s="35"/>
      <c r="I254" s="35"/>
      <c r="J254" s="35"/>
      <c r="K254" s="35"/>
      <c r="L254" s="35"/>
      <c r="M254" s="35"/>
      <c r="N254" s="35"/>
    </row>
    <row r="255" spans="2:14" x14ac:dyDescent="0.35">
      <c r="B255" s="35"/>
      <c r="C255" s="35"/>
      <c r="D255" s="35"/>
      <c r="E255" s="35"/>
      <c r="F255" s="35"/>
      <c r="G255" s="35"/>
      <c r="H255" s="35"/>
      <c r="I255" s="35"/>
      <c r="J255" s="35"/>
      <c r="K255" s="35"/>
      <c r="L255" s="35"/>
      <c r="M255" s="35"/>
      <c r="N255" s="35"/>
    </row>
    <row r="256" spans="2:14" x14ac:dyDescent="0.35">
      <c r="B256" s="35"/>
      <c r="C256" s="35"/>
      <c r="D256" s="35"/>
      <c r="E256" s="35"/>
      <c r="F256" s="35"/>
      <c r="G256" s="35"/>
      <c r="H256" s="35"/>
      <c r="I256" s="35"/>
      <c r="J256" s="35"/>
      <c r="K256" s="35"/>
      <c r="L256" s="35"/>
      <c r="M256" s="35"/>
      <c r="N256" s="35"/>
    </row>
    <row r="257" spans="2:14" x14ac:dyDescent="0.35">
      <c r="B257" s="35"/>
      <c r="C257" s="35"/>
      <c r="D257" s="35"/>
      <c r="E257" s="35"/>
      <c r="F257" s="35"/>
      <c r="G257" s="35"/>
      <c r="H257" s="35"/>
      <c r="I257" s="35"/>
      <c r="J257" s="35"/>
      <c r="K257" s="35"/>
      <c r="L257" s="35"/>
      <c r="M257" s="35"/>
      <c r="N257" s="35"/>
    </row>
    <row r="258" spans="2:14" x14ac:dyDescent="0.35">
      <c r="B258" s="35"/>
      <c r="C258" s="35"/>
      <c r="D258" s="35"/>
      <c r="E258" s="35"/>
      <c r="F258" s="35"/>
      <c r="G258" s="35"/>
      <c r="H258" s="35"/>
      <c r="I258" s="35"/>
      <c r="J258" s="35"/>
      <c r="K258" s="35"/>
      <c r="L258" s="35"/>
      <c r="M258" s="35"/>
      <c r="N258" s="35"/>
    </row>
    <row r="259" spans="2:14" x14ac:dyDescent="0.35">
      <c r="B259" s="35"/>
      <c r="C259" s="35"/>
      <c r="D259" s="35"/>
      <c r="E259" s="35"/>
      <c r="F259" s="35"/>
      <c r="G259" s="35"/>
      <c r="H259" s="35"/>
      <c r="I259" s="35"/>
      <c r="J259" s="35"/>
      <c r="K259" s="35"/>
      <c r="L259" s="35"/>
      <c r="M259" s="35"/>
      <c r="N259" s="35"/>
    </row>
    <row r="260" spans="2:14" x14ac:dyDescent="0.35">
      <c r="B260" s="35"/>
      <c r="C260" s="35"/>
      <c r="D260" s="35"/>
      <c r="E260" s="35"/>
      <c r="F260" s="35"/>
      <c r="G260" s="35"/>
      <c r="H260" s="35"/>
      <c r="I260" s="35"/>
      <c r="J260" s="35"/>
      <c r="K260" s="35"/>
      <c r="L260" s="35"/>
      <c r="M260" s="35"/>
      <c r="N260" s="35"/>
    </row>
    <row r="261" spans="2:14" x14ac:dyDescent="0.35">
      <c r="B261" s="35"/>
      <c r="C261" s="35"/>
      <c r="D261" s="35"/>
      <c r="E261" s="35"/>
      <c r="F261" s="35"/>
      <c r="G261" s="35"/>
      <c r="H261" s="35"/>
      <c r="I261" s="35"/>
      <c r="J261" s="35"/>
      <c r="K261" s="35"/>
      <c r="L261" s="35"/>
      <c r="M261" s="35"/>
      <c r="N261" s="35"/>
    </row>
    <row r="262" spans="2:14" x14ac:dyDescent="0.35">
      <c r="B262" s="35"/>
      <c r="C262" s="35"/>
      <c r="D262" s="35"/>
      <c r="E262" s="35"/>
      <c r="F262" s="35"/>
      <c r="G262" s="35"/>
      <c r="H262" s="35"/>
      <c r="I262" s="35"/>
      <c r="J262" s="35"/>
      <c r="K262" s="35"/>
      <c r="L262" s="35"/>
      <c r="M262" s="35"/>
      <c r="N262" s="35"/>
    </row>
    <row r="263" spans="2:14" x14ac:dyDescent="0.35">
      <c r="B263" s="35"/>
      <c r="C263" s="35"/>
      <c r="D263" s="35"/>
      <c r="E263" s="35"/>
      <c r="F263" s="35"/>
      <c r="G263" s="35"/>
      <c r="H263" s="35"/>
      <c r="I263" s="35"/>
      <c r="J263" s="35"/>
      <c r="K263" s="35"/>
      <c r="L263" s="35"/>
      <c r="M263" s="35"/>
      <c r="N263" s="35"/>
    </row>
    <row r="264" spans="2:14" x14ac:dyDescent="0.35">
      <c r="B264" s="35"/>
      <c r="C264" s="35"/>
      <c r="D264" s="35"/>
      <c r="E264" s="35"/>
      <c r="F264" s="35"/>
      <c r="G264" s="35"/>
      <c r="H264" s="35"/>
      <c r="I264" s="35"/>
      <c r="J264" s="35"/>
      <c r="K264" s="35"/>
      <c r="L264" s="35"/>
      <c r="M264" s="35"/>
      <c r="N264" s="35"/>
    </row>
    <row r="265" spans="2:14" x14ac:dyDescent="0.35">
      <c r="B265" s="35"/>
      <c r="C265" s="35"/>
      <c r="D265" s="35"/>
      <c r="E265" s="35"/>
      <c r="F265" s="35"/>
      <c r="G265" s="35"/>
      <c r="H265" s="35"/>
      <c r="I265" s="35"/>
      <c r="J265" s="35"/>
      <c r="K265" s="35"/>
      <c r="L265" s="35"/>
      <c r="M265" s="35"/>
      <c r="N265" s="35"/>
    </row>
    <row r="266" spans="2:14" x14ac:dyDescent="0.35">
      <c r="B266" s="35"/>
      <c r="C266" s="35"/>
      <c r="D266" s="35"/>
      <c r="E266" s="35"/>
      <c r="F266" s="35"/>
      <c r="G266" s="35"/>
      <c r="H266" s="35"/>
      <c r="I266" s="35"/>
      <c r="J266" s="35"/>
      <c r="K266" s="35"/>
      <c r="L266" s="35"/>
      <c r="M266" s="35"/>
      <c r="N266" s="35"/>
    </row>
    <row r="267" spans="2:14" x14ac:dyDescent="0.35">
      <c r="B267" s="35"/>
      <c r="C267" s="35"/>
      <c r="D267" s="35"/>
      <c r="E267" s="35"/>
      <c r="F267" s="35"/>
      <c r="G267" s="35"/>
      <c r="H267" s="35"/>
      <c r="I267" s="35"/>
      <c r="J267" s="35"/>
      <c r="K267" s="35"/>
      <c r="L267" s="35"/>
      <c r="M267" s="35"/>
      <c r="N267" s="35"/>
    </row>
    <row r="268" spans="2:14" x14ac:dyDescent="0.35">
      <c r="B268" s="35"/>
      <c r="C268" s="35"/>
      <c r="D268" s="35"/>
      <c r="E268" s="35"/>
      <c r="F268" s="35"/>
      <c r="G268" s="35"/>
      <c r="H268" s="35"/>
      <c r="I268" s="35"/>
      <c r="J268" s="35"/>
      <c r="K268" s="35"/>
      <c r="L268" s="35"/>
      <c r="M268" s="35"/>
      <c r="N268" s="35"/>
    </row>
    <row r="269" spans="2:14" x14ac:dyDescent="0.35">
      <c r="B269" s="35"/>
      <c r="C269" s="35"/>
      <c r="D269" s="35"/>
      <c r="E269" s="35"/>
      <c r="F269" s="35"/>
      <c r="G269" s="35"/>
      <c r="H269" s="35"/>
      <c r="I269" s="35"/>
      <c r="J269" s="35"/>
      <c r="K269" s="35"/>
      <c r="L269" s="35"/>
      <c r="M269" s="35"/>
      <c r="N269" s="35"/>
    </row>
    <row r="270" spans="2:14" x14ac:dyDescent="0.35">
      <c r="B270" s="35"/>
      <c r="C270" s="35"/>
      <c r="D270" s="35"/>
      <c r="E270" s="35"/>
      <c r="F270" s="35"/>
      <c r="G270" s="35"/>
      <c r="H270" s="35"/>
      <c r="I270" s="35"/>
      <c r="J270" s="35"/>
      <c r="K270" s="35"/>
      <c r="L270" s="35"/>
      <c r="M270" s="35"/>
      <c r="N270" s="35"/>
    </row>
    <row r="271" spans="2:14" x14ac:dyDescent="0.35">
      <c r="B271" s="35"/>
      <c r="C271" s="35"/>
      <c r="D271" s="35"/>
      <c r="E271" s="35"/>
      <c r="F271" s="35"/>
      <c r="G271" s="35"/>
      <c r="H271" s="35"/>
      <c r="I271" s="35"/>
      <c r="J271" s="35"/>
      <c r="K271" s="35"/>
      <c r="L271" s="35"/>
      <c r="M271" s="35"/>
      <c r="N271" s="35"/>
    </row>
    <row r="272" spans="2:14" x14ac:dyDescent="0.35">
      <c r="B272" s="35"/>
      <c r="C272" s="35"/>
      <c r="D272" s="35"/>
      <c r="E272" s="35"/>
      <c r="F272" s="35"/>
      <c r="G272" s="35"/>
      <c r="H272" s="35"/>
      <c r="I272" s="35"/>
      <c r="J272" s="35"/>
      <c r="K272" s="35"/>
      <c r="L272" s="35"/>
      <c r="M272" s="35"/>
      <c r="N272" s="35"/>
    </row>
    <row r="273" spans="2:14" x14ac:dyDescent="0.35">
      <c r="B273" s="35"/>
      <c r="C273" s="35"/>
      <c r="D273" s="35"/>
      <c r="E273" s="35"/>
      <c r="F273" s="35"/>
      <c r="G273" s="35"/>
      <c r="H273" s="35"/>
      <c r="I273" s="35"/>
      <c r="J273" s="35"/>
      <c r="K273" s="35"/>
      <c r="L273" s="35"/>
      <c r="M273" s="35"/>
      <c r="N273" s="35"/>
    </row>
    <row r="274" spans="2:14" x14ac:dyDescent="0.35">
      <c r="B274" s="35"/>
      <c r="C274" s="35"/>
      <c r="D274" s="35"/>
      <c r="E274" s="35"/>
      <c r="F274" s="35"/>
      <c r="G274" s="35"/>
      <c r="H274" s="35"/>
      <c r="I274" s="35"/>
      <c r="J274" s="35"/>
      <c r="K274" s="35"/>
      <c r="L274" s="35"/>
      <c r="M274" s="35"/>
      <c r="N274" s="35"/>
    </row>
    <row r="275" spans="2:14" x14ac:dyDescent="0.35">
      <c r="B275" s="35"/>
      <c r="C275" s="35"/>
      <c r="D275" s="35"/>
      <c r="E275" s="35"/>
      <c r="F275" s="35"/>
      <c r="G275" s="35"/>
      <c r="H275" s="35"/>
      <c r="I275" s="35"/>
      <c r="J275" s="35"/>
      <c r="K275" s="35"/>
      <c r="L275" s="35"/>
      <c r="M275" s="35"/>
      <c r="N275" s="35"/>
    </row>
    <row r="276" spans="2:14" x14ac:dyDescent="0.35">
      <c r="B276" s="35"/>
      <c r="C276" s="35"/>
      <c r="D276" s="35"/>
      <c r="E276" s="35"/>
      <c r="F276" s="35"/>
      <c r="G276" s="35"/>
      <c r="H276" s="35"/>
      <c r="I276" s="35"/>
      <c r="J276" s="35"/>
      <c r="K276" s="35"/>
      <c r="L276" s="35"/>
      <c r="M276" s="35"/>
      <c r="N276" s="35"/>
    </row>
    <row r="277" spans="2:14" x14ac:dyDescent="0.35">
      <c r="B277" s="35"/>
      <c r="C277" s="35"/>
      <c r="D277" s="35"/>
      <c r="E277" s="35"/>
      <c r="F277" s="35"/>
      <c r="G277" s="35"/>
      <c r="H277" s="35"/>
      <c r="I277" s="35"/>
      <c r="J277" s="35"/>
      <c r="K277" s="35"/>
      <c r="L277" s="35"/>
      <c r="M277" s="35"/>
      <c r="N277" s="35"/>
    </row>
    <row r="278" spans="2:14" x14ac:dyDescent="0.35">
      <c r="B278" s="35"/>
      <c r="C278" s="35"/>
      <c r="D278" s="35"/>
      <c r="E278" s="35"/>
      <c r="F278" s="35"/>
      <c r="G278" s="35"/>
      <c r="H278" s="35"/>
      <c r="I278" s="35"/>
      <c r="J278" s="35"/>
      <c r="K278" s="35"/>
      <c r="L278" s="35"/>
      <c r="M278" s="35"/>
      <c r="N278" s="35"/>
    </row>
    <row r="279" spans="2:14" x14ac:dyDescent="0.35">
      <c r="B279" s="35"/>
      <c r="C279" s="35"/>
      <c r="D279" s="35"/>
      <c r="E279" s="35"/>
      <c r="F279" s="35"/>
      <c r="G279" s="35"/>
      <c r="H279" s="35"/>
      <c r="I279" s="35"/>
      <c r="J279" s="35"/>
      <c r="K279" s="35"/>
      <c r="L279" s="35"/>
      <c r="M279" s="35"/>
      <c r="N279" s="35"/>
    </row>
    <row r="280" spans="2:14" x14ac:dyDescent="0.35">
      <c r="B280" s="35"/>
      <c r="C280" s="35"/>
      <c r="D280" s="35"/>
      <c r="E280" s="35"/>
      <c r="F280" s="35"/>
      <c r="G280" s="35"/>
      <c r="H280" s="35"/>
      <c r="I280" s="35"/>
      <c r="J280" s="35"/>
      <c r="K280" s="35"/>
      <c r="L280" s="35"/>
      <c r="M280" s="35"/>
      <c r="N280" s="35"/>
    </row>
    <row r="281" spans="2:14" x14ac:dyDescent="0.35">
      <c r="B281" s="35"/>
      <c r="C281" s="35"/>
      <c r="D281" s="35"/>
      <c r="E281" s="35"/>
      <c r="F281" s="35"/>
      <c r="G281" s="35"/>
      <c r="H281" s="35"/>
      <c r="I281" s="35"/>
      <c r="J281" s="35"/>
      <c r="K281" s="35"/>
      <c r="L281" s="35"/>
      <c r="M281" s="35"/>
      <c r="N281" s="35"/>
    </row>
    <row r="282" spans="2:14" x14ac:dyDescent="0.35">
      <c r="B282" s="35"/>
      <c r="C282" s="35"/>
      <c r="D282" s="35"/>
      <c r="E282" s="35"/>
      <c r="F282" s="35"/>
      <c r="G282" s="35"/>
      <c r="H282" s="35"/>
      <c r="I282" s="35"/>
      <c r="J282" s="35"/>
      <c r="K282" s="35"/>
      <c r="L282" s="35"/>
      <c r="M282" s="35"/>
      <c r="N282" s="35"/>
    </row>
    <row r="283" spans="2:14" x14ac:dyDescent="0.35">
      <c r="B283" s="35"/>
      <c r="C283" s="35"/>
      <c r="D283" s="35"/>
      <c r="E283" s="35"/>
      <c r="F283" s="35"/>
      <c r="G283" s="35"/>
      <c r="H283" s="35"/>
      <c r="I283" s="35"/>
      <c r="J283" s="35"/>
      <c r="K283" s="35"/>
      <c r="L283" s="35"/>
      <c r="M283" s="35"/>
      <c r="N283" s="35"/>
    </row>
    <row r="284" spans="2:14" x14ac:dyDescent="0.35">
      <c r="B284" s="35"/>
      <c r="C284" s="35"/>
      <c r="D284" s="35"/>
      <c r="E284" s="35"/>
      <c r="F284" s="35"/>
      <c r="G284" s="35"/>
      <c r="H284" s="35"/>
      <c r="I284" s="35"/>
      <c r="J284" s="35"/>
      <c r="K284" s="35"/>
      <c r="L284" s="35"/>
      <c r="M284" s="35"/>
      <c r="N284" s="35"/>
    </row>
    <row r="285" spans="2:14" x14ac:dyDescent="0.35">
      <c r="B285" s="35"/>
      <c r="C285" s="35"/>
      <c r="D285" s="35"/>
      <c r="E285" s="35"/>
      <c r="F285" s="35"/>
      <c r="G285" s="35"/>
      <c r="H285" s="35"/>
      <c r="I285" s="35"/>
      <c r="J285" s="35"/>
      <c r="K285" s="35"/>
      <c r="L285" s="35"/>
      <c r="M285" s="35"/>
      <c r="N285" s="35"/>
    </row>
    <row r="286" spans="2:14" x14ac:dyDescent="0.35">
      <c r="B286" s="35"/>
      <c r="C286" s="35"/>
      <c r="D286" s="35"/>
      <c r="E286" s="35"/>
      <c r="F286" s="35"/>
      <c r="G286" s="35"/>
      <c r="H286" s="35"/>
      <c r="I286" s="35"/>
      <c r="J286" s="35"/>
      <c r="K286" s="35"/>
      <c r="L286" s="35"/>
      <c r="M286" s="35"/>
      <c r="N286" s="35"/>
    </row>
    <row r="287" spans="2:14" x14ac:dyDescent="0.35">
      <c r="B287" s="35"/>
      <c r="C287" s="35"/>
      <c r="D287" s="35"/>
      <c r="E287" s="35"/>
      <c r="F287" s="35"/>
      <c r="G287" s="35"/>
      <c r="H287" s="35"/>
      <c r="I287" s="35"/>
      <c r="J287" s="35"/>
      <c r="K287" s="35"/>
      <c r="L287" s="35"/>
      <c r="M287" s="35"/>
      <c r="N287" s="35"/>
    </row>
    <row r="288" spans="2:14" x14ac:dyDescent="0.35">
      <c r="B288" s="35"/>
      <c r="C288" s="35"/>
      <c r="D288" s="35"/>
      <c r="E288" s="35"/>
      <c r="F288" s="35"/>
      <c r="G288" s="35"/>
      <c r="H288" s="35"/>
      <c r="I288" s="35"/>
      <c r="J288" s="35"/>
      <c r="K288" s="35"/>
      <c r="L288" s="35"/>
      <c r="M288" s="35"/>
      <c r="N288" s="35"/>
    </row>
    <row r="289" spans="2:14" x14ac:dyDescent="0.35">
      <c r="B289" s="35"/>
      <c r="C289" s="35"/>
      <c r="D289" s="35"/>
      <c r="E289" s="35"/>
      <c r="F289" s="35"/>
      <c r="G289" s="35"/>
      <c r="H289" s="35"/>
      <c r="I289" s="35"/>
      <c r="J289" s="35"/>
      <c r="K289" s="35"/>
      <c r="L289" s="35"/>
      <c r="M289" s="35"/>
      <c r="N289" s="35"/>
    </row>
    <row r="290" spans="2:14" x14ac:dyDescent="0.35">
      <c r="B290" s="35"/>
      <c r="C290" s="35"/>
      <c r="D290" s="35"/>
      <c r="E290" s="35"/>
      <c r="F290" s="35"/>
      <c r="G290" s="35"/>
      <c r="H290" s="35"/>
      <c r="I290" s="35"/>
      <c r="J290" s="35"/>
      <c r="K290" s="35"/>
      <c r="L290" s="35"/>
      <c r="M290" s="35"/>
      <c r="N290" s="35"/>
    </row>
    <row r="291" spans="2:14" x14ac:dyDescent="0.35">
      <c r="B291" s="35"/>
      <c r="C291" s="35"/>
      <c r="D291" s="35"/>
      <c r="E291" s="35"/>
      <c r="F291" s="35"/>
      <c r="G291" s="35"/>
      <c r="H291" s="35"/>
      <c r="I291" s="35"/>
      <c r="J291" s="35"/>
      <c r="K291" s="35"/>
      <c r="L291" s="35"/>
      <c r="M291" s="35"/>
      <c r="N291" s="35"/>
    </row>
    <row r="292" spans="2:14" x14ac:dyDescent="0.35">
      <c r="B292" s="35"/>
      <c r="C292" s="35"/>
      <c r="D292" s="35"/>
      <c r="E292" s="35"/>
      <c r="F292" s="35"/>
      <c r="G292" s="35"/>
      <c r="H292" s="35"/>
      <c r="I292" s="35"/>
      <c r="J292" s="35"/>
      <c r="K292" s="35"/>
      <c r="L292" s="35"/>
      <c r="M292" s="35"/>
      <c r="N292" s="35"/>
    </row>
    <row r="293" spans="2:14" x14ac:dyDescent="0.35">
      <c r="B293" s="35"/>
      <c r="C293" s="35"/>
      <c r="D293" s="35"/>
      <c r="E293" s="35"/>
      <c r="F293" s="35"/>
      <c r="G293" s="35"/>
      <c r="H293" s="35"/>
      <c r="I293" s="35"/>
      <c r="J293" s="35"/>
      <c r="K293" s="35"/>
      <c r="L293" s="35"/>
      <c r="M293" s="35"/>
      <c r="N293" s="35"/>
    </row>
    <row r="294" spans="2:14" x14ac:dyDescent="0.35">
      <c r="B294" s="35"/>
      <c r="C294" s="35"/>
      <c r="D294" s="35"/>
      <c r="E294" s="35"/>
      <c r="F294" s="35"/>
      <c r="G294" s="35"/>
      <c r="H294" s="35"/>
      <c r="I294" s="35"/>
      <c r="J294" s="35"/>
      <c r="K294" s="35"/>
      <c r="L294" s="35"/>
      <c r="M294" s="35"/>
      <c r="N294" s="35"/>
    </row>
    <row r="295" spans="2:14" x14ac:dyDescent="0.35">
      <c r="B295" s="35"/>
      <c r="C295" s="35"/>
      <c r="D295" s="35"/>
      <c r="E295" s="35"/>
      <c r="F295" s="35"/>
      <c r="G295" s="35"/>
      <c r="H295" s="35"/>
      <c r="I295" s="35"/>
      <c r="J295" s="35"/>
      <c r="K295" s="35"/>
      <c r="L295" s="35"/>
      <c r="M295" s="35"/>
      <c r="N295" s="35"/>
    </row>
    <row r="296" spans="2:14" x14ac:dyDescent="0.35">
      <c r="B296" s="35"/>
      <c r="C296" s="35"/>
      <c r="D296" s="35"/>
      <c r="E296" s="35"/>
      <c r="F296" s="35"/>
      <c r="G296" s="35"/>
      <c r="H296" s="35"/>
      <c r="I296" s="35"/>
      <c r="J296" s="35"/>
      <c r="K296" s="35"/>
      <c r="L296" s="35"/>
      <c r="M296" s="35"/>
      <c r="N296" s="35"/>
    </row>
    <row r="297" spans="2:14" x14ac:dyDescent="0.35">
      <c r="B297" s="35"/>
      <c r="C297" s="35"/>
      <c r="D297" s="35"/>
      <c r="E297" s="35"/>
      <c r="F297" s="35"/>
      <c r="G297" s="35"/>
      <c r="H297" s="35"/>
      <c r="I297" s="35"/>
      <c r="J297" s="35"/>
      <c r="K297" s="35"/>
      <c r="L297" s="35"/>
      <c r="M297" s="35"/>
      <c r="N297" s="35"/>
    </row>
    <row r="298" spans="2:14" x14ac:dyDescent="0.35">
      <c r="B298" s="35"/>
      <c r="C298" s="35"/>
      <c r="D298" s="35"/>
      <c r="E298" s="35"/>
      <c r="F298" s="35"/>
      <c r="G298" s="35"/>
      <c r="H298" s="35"/>
      <c r="I298" s="35"/>
      <c r="J298" s="35"/>
      <c r="K298" s="35"/>
      <c r="L298" s="35"/>
      <c r="M298" s="35"/>
      <c r="N298" s="35"/>
    </row>
    <row r="299" spans="2:14" x14ac:dyDescent="0.35">
      <c r="B299" s="35"/>
      <c r="C299" s="35"/>
      <c r="D299" s="35"/>
      <c r="E299" s="35"/>
      <c r="F299" s="35"/>
      <c r="G299" s="35"/>
      <c r="H299" s="35"/>
      <c r="I299" s="35"/>
      <c r="J299" s="35"/>
      <c r="K299" s="35"/>
      <c r="L299" s="35"/>
      <c r="M299" s="35"/>
      <c r="N299" s="35"/>
    </row>
    <row r="300" spans="2:14" x14ac:dyDescent="0.35">
      <c r="B300" s="35"/>
      <c r="C300" s="35"/>
      <c r="D300" s="35"/>
      <c r="E300" s="35"/>
      <c r="F300" s="35"/>
      <c r="G300" s="35"/>
      <c r="H300" s="35"/>
      <c r="I300" s="35"/>
      <c r="J300" s="35"/>
      <c r="K300" s="35"/>
      <c r="L300" s="35"/>
      <c r="M300" s="35"/>
      <c r="N300" s="35"/>
    </row>
    <row r="301" spans="2:14" x14ac:dyDescent="0.35">
      <c r="B301" s="35"/>
      <c r="C301" s="35"/>
      <c r="D301" s="35"/>
      <c r="E301" s="35"/>
      <c r="F301" s="35"/>
      <c r="G301" s="35"/>
      <c r="H301" s="35"/>
      <c r="I301" s="35"/>
      <c r="J301" s="35"/>
      <c r="K301" s="35"/>
      <c r="L301" s="35"/>
      <c r="M301" s="35"/>
      <c r="N301" s="35"/>
    </row>
    <row r="302" spans="2:14" x14ac:dyDescent="0.35">
      <c r="B302" s="35"/>
      <c r="C302" s="35"/>
      <c r="D302" s="35"/>
      <c r="E302" s="35"/>
      <c r="F302" s="35"/>
      <c r="G302" s="35"/>
      <c r="H302" s="35"/>
      <c r="I302" s="35"/>
      <c r="J302" s="35"/>
      <c r="K302" s="35"/>
      <c r="L302" s="35"/>
      <c r="M302" s="35"/>
      <c r="N302" s="35"/>
    </row>
    <row r="303" spans="2:14" x14ac:dyDescent="0.35">
      <c r="B303" s="35"/>
      <c r="C303" s="35"/>
      <c r="D303" s="35"/>
      <c r="E303" s="35"/>
      <c r="F303" s="35"/>
      <c r="G303" s="35"/>
      <c r="H303" s="35"/>
      <c r="I303" s="35"/>
      <c r="J303" s="35"/>
      <c r="K303" s="35"/>
      <c r="L303" s="35"/>
      <c r="M303" s="35"/>
      <c r="N303" s="35"/>
    </row>
    <row r="304" spans="2:14" x14ac:dyDescent="0.35">
      <c r="B304" s="35"/>
      <c r="C304" s="35"/>
      <c r="D304" s="35"/>
      <c r="E304" s="35"/>
      <c r="F304" s="35"/>
      <c r="G304" s="35"/>
      <c r="H304" s="35"/>
      <c r="I304" s="35"/>
      <c r="J304" s="35"/>
      <c r="K304" s="35"/>
      <c r="L304" s="35"/>
      <c r="M304" s="35"/>
      <c r="N304" s="35"/>
    </row>
    <row r="305" spans="2:14" x14ac:dyDescent="0.35">
      <c r="B305" s="35"/>
      <c r="C305" s="35"/>
      <c r="D305" s="35"/>
      <c r="E305" s="35"/>
      <c r="F305" s="35"/>
      <c r="G305" s="35"/>
      <c r="H305" s="35"/>
      <c r="I305" s="35"/>
      <c r="J305" s="35"/>
      <c r="K305" s="35"/>
      <c r="L305" s="35"/>
      <c r="M305" s="35"/>
      <c r="N305" s="35"/>
    </row>
    <row r="306" spans="2:14" x14ac:dyDescent="0.35">
      <c r="B306" s="35"/>
      <c r="C306" s="35"/>
      <c r="D306" s="35"/>
      <c r="E306" s="35"/>
      <c r="F306" s="35"/>
      <c r="G306" s="35"/>
      <c r="H306" s="35"/>
      <c r="I306" s="35"/>
      <c r="J306" s="35"/>
      <c r="K306" s="35"/>
      <c r="L306" s="35"/>
      <c r="M306" s="35"/>
      <c r="N306" s="35"/>
    </row>
    <row r="307" spans="2:14" x14ac:dyDescent="0.35">
      <c r="B307" s="35"/>
      <c r="C307" s="35"/>
      <c r="D307" s="35"/>
      <c r="E307" s="35"/>
      <c r="F307" s="35"/>
      <c r="G307" s="35"/>
      <c r="H307" s="35"/>
      <c r="I307" s="35"/>
      <c r="J307" s="35"/>
      <c r="K307" s="35"/>
      <c r="L307" s="35"/>
      <c r="M307" s="35"/>
      <c r="N307" s="35"/>
    </row>
    <row r="308" spans="2:14" x14ac:dyDescent="0.35">
      <c r="B308" s="35"/>
      <c r="C308" s="35"/>
      <c r="D308" s="35"/>
      <c r="E308" s="35"/>
      <c r="F308" s="35"/>
      <c r="G308" s="35"/>
      <c r="H308" s="35"/>
      <c r="I308" s="35"/>
      <c r="J308" s="35"/>
      <c r="K308" s="35"/>
      <c r="L308" s="35"/>
      <c r="M308" s="35"/>
      <c r="N308" s="35"/>
    </row>
    <row r="309" spans="2:14" x14ac:dyDescent="0.35">
      <c r="B309" s="35"/>
      <c r="C309" s="35"/>
      <c r="D309" s="35"/>
      <c r="E309" s="35"/>
      <c r="F309" s="35"/>
      <c r="G309" s="35"/>
      <c r="H309" s="35"/>
      <c r="I309" s="35"/>
      <c r="J309" s="35"/>
      <c r="K309" s="35"/>
      <c r="L309" s="35"/>
      <c r="M309" s="35"/>
      <c r="N309" s="35"/>
    </row>
    <row r="310" spans="2:14" x14ac:dyDescent="0.35">
      <c r="B310" s="35"/>
      <c r="C310" s="35"/>
      <c r="D310" s="35"/>
      <c r="E310" s="35"/>
      <c r="F310" s="35"/>
      <c r="G310" s="35"/>
      <c r="H310" s="35"/>
      <c r="I310" s="35"/>
      <c r="J310" s="35"/>
      <c r="K310" s="35"/>
      <c r="L310" s="35"/>
      <c r="M310" s="35"/>
      <c r="N310" s="35"/>
    </row>
    <row r="311" spans="2:14" x14ac:dyDescent="0.35">
      <c r="B311" s="35"/>
      <c r="C311" s="35"/>
      <c r="D311" s="35"/>
      <c r="E311" s="35"/>
      <c r="F311" s="35"/>
      <c r="G311" s="35"/>
      <c r="H311" s="35"/>
      <c r="I311" s="35"/>
      <c r="J311" s="35"/>
      <c r="K311" s="35"/>
      <c r="L311" s="35"/>
      <c r="M311" s="35"/>
      <c r="N311" s="35"/>
    </row>
    <row r="312" spans="2:14" x14ac:dyDescent="0.35">
      <c r="B312" s="35"/>
      <c r="C312" s="35"/>
      <c r="D312" s="35"/>
      <c r="E312" s="35"/>
      <c r="F312" s="35"/>
      <c r="G312" s="35"/>
      <c r="H312" s="35"/>
      <c r="I312" s="35"/>
      <c r="J312" s="35"/>
      <c r="K312" s="35"/>
      <c r="L312" s="35"/>
      <c r="M312" s="35"/>
      <c r="N312" s="35"/>
    </row>
    <row r="313" spans="2:14" x14ac:dyDescent="0.35">
      <c r="B313" s="35"/>
      <c r="C313" s="35"/>
      <c r="D313" s="35"/>
      <c r="E313" s="35"/>
      <c r="F313" s="35"/>
      <c r="G313" s="35"/>
      <c r="H313" s="35"/>
      <c r="I313" s="35"/>
      <c r="J313" s="35"/>
      <c r="K313" s="35"/>
      <c r="L313" s="35"/>
      <c r="M313" s="35"/>
      <c r="N313" s="35"/>
    </row>
    <row r="314" spans="2:14" x14ac:dyDescent="0.35">
      <c r="B314" s="35"/>
      <c r="C314" s="35"/>
      <c r="D314" s="35"/>
      <c r="E314" s="35"/>
      <c r="F314" s="35"/>
      <c r="G314" s="35"/>
      <c r="H314" s="35"/>
      <c r="I314" s="35"/>
      <c r="J314" s="35"/>
      <c r="K314" s="35"/>
      <c r="L314" s="35"/>
      <c r="M314" s="35"/>
      <c r="N314" s="35"/>
    </row>
    <row r="315" spans="2:14" x14ac:dyDescent="0.35">
      <c r="B315" s="35"/>
      <c r="C315" s="35"/>
      <c r="D315" s="35"/>
      <c r="E315" s="35"/>
      <c r="F315" s="35"/>
      <c r="G315" s="35"/>
      <c r="H315" s="35"/>
      <c r="I315" s="35"/>
      <c r="J315" s="35"/>
      <c r="K315" s="35"/>
      <c r="L315" s="35"/>
      <c r="M315" s="35"/>
      <c r="N315" s="35"/>
    </row>
    <row r="316" spans="2:14" x14ac:dyDescent="0.35">
      <c r="B316" s="35"/>
      <c r="C316" s="35"/>
      <c r="D316" s="35"/>
      <c r="E316" s="35"/>
      <c r="F316" s="35"/>
      <c r="G316" s="35"/>
      <c r="H316" s="35"/>
      <c r="I316" s="35"/>
      <c r="J316" s="35"/>
      <c r="K316" s="35"/>
      <c r="L316" s="35"/>
      <c r="M316" s="35"/>
      <c r="N316" s="35"/>
    </row>
    <row r="317" spans="2:14" x14ac:dyDescent="0.35">
      <c r="B317" s="35"/>
      <c r="C317" s="35"/>
      <c r="D317" s="35"/>
      <c r="E317" s="35"/>
      <c r="F317" s="35"/>
      <c r="G317" s="35"/>
      <c r="H317" s="35"/>
      <c r="I317" s="35"/>
      <c r="J317" s="35"/>
      <c r="K317" s="35"/>
      <c r="L317" s="35"/>
      <c r="M317" s="35"/>
      <c r="N317" s="35"/>
    </row>
    <row r="318" spans="2:14" x14ac:dyDescent="0.35">
      <c r="B318" s="35"/>
      <c r="C318" s="35"/>
      <c r="D318" s="35"/>
      <c r="E318" s="35"/>
      <c r="F318" s="35"/>
      <c r="G318" s="35"/>
      <c r="H318" s="35"/>
      <c r="I318" s="35"/>
      <c r="J318" s="35"/>
      <c r="K318" s="35"/>
      <c r="L318" s="35"/>
      <c r="M318" s="35"/>
      <c r="N318" s="35"/>
    </row>
    <row r="319" spans="2:14" x14ac:dyDescent="0.35">
      <c r="B319" s="35"/>
      <c r="C319" s="35"/>
      <c r="D319" s="35"/>
      <c r="E319" s="35"/>
      <c r="F319" s="35"/>
      <c r="G319" s="35"/>
      <c r="H319" s="35"/>
      <c r="I319" s="35"/>
      <c r="J319" s="35"/>
      <c r="K319" s="35"/>
      <c r="L319" s="35"/>
      <c r="M319" s="35"/>
      <c r="N319" s="35"/>
    </row>
    <row r="320" spans="2:14" x14ac:dyDescent="0.35">
      <c r="B320" s="35"/>
      <c r="C320" s="35"/>
      <c r="D320" s="35"/>
      <c r="E320" s="35"/>
      <c r="F320" s="35"/>
      <c r="G320" s="35"/>
      <c r="H320" s="35"/>
      <c r="I320" s="35"/>
      <c r="J320" s="35"/>
      <c r="K320" s="35"/>
      <c r="L320" s="35"/>
      <c r="M320" s="35"/>
      <c r="N320" s="35"/>
    </row>
    <row r="321" spans="2:14" x14ac:dyDescent="0.35">
      <c r="B321" s="35"/>
      <c r="C321" s="35"/>
      <c r="D321" s="35"/>
      <c r="E321" s="35"/>
      <c r="F321" s="35"/>
      <c r="G321" s="35"/>
      <c r="H321" s="35"/>
      <c r="I321" s="35"/>
      <c r="J321" s="35"/>
      <c r="K321" s="35"/>
      <c r="L321" s="35"/>
      <c r="M321" s="35"/>
      <c r="N321" s="35"/>
    </row>
    <row r="322" spans="2:14" x14ac:dyDescent="0.35">
      <c r="B322" s="35"/>
      <c r="C322" s="35"/>
      <c r="D322" s="35"/>
      <c r="E322" s="35"/>
      <c r="F322" s="35"/>
      <c r="G322" s="35"/>
      <c r="H322" s="35"/>
      <c r="I322" s="35"/>
      <c r="J322" s="35"/>
      <c r="K322" s="35"/>
      <c r="L322" s="35"/>
      <c r="M322" s="35"/>
      <c r="N322" s="35"/>
    </row>
    <row r="323" spans="2:14" x14ac:dyDescent="0.35">
      <c r="B323" s="35"/>
      <c r="C323" s="35"/>
      <c r="D323" s="35"/>
      <c r="E323" s="35"/>
      <c r="F323" s="35"/>
      <c r="G323" s="35"/>
      <c r="H323" s="35"/>
      <c r="I323" s="35"/>
      <c r="J323" s="35"/>
      <c r="K323" s="35"/>
      <c r="L323" s="35"/>
      <c r="M323" s="35"/>
      <c r="N323" s="35"/>
    </row>
    <row r="324" spans="2:14" x14ac:dyDescent="0.35">
      <c r="B324" s="35"/>
      <c r="C324" s="35"/>
      <c r="D324" s="35"/>
      <c r="E324" s="35"/>
      <c r="F324" s="35"/>
      <c r="G324" s="35"/>
      <c r="H324" s="35"/>
      <c r="I324" s="35"/>
      <c r="J324" s="35"/>
      <c r="K324" s="35"/>
      <c r="L324" s="35"/>
      <c r="M324" s="35"/>
      <c r="N324" s="35"/>
    </row>
    <row r="325" spans="2:14" x14ac:dyDescent="0.35">
      <c r="B325" s="35"/>
      <c r="C325" s="35"/>
      <c r="D325" s="35"/>
      <c r="E325" s="35"/>
      <c r="F325" s="35"/>
      <c r="G325" s="35"/>
      <c r="H325" s="35"/>
      <c r="I325" s="35"/>
      <c r="J325" s="35"/>
      <c r="K325" s="35"/>
      <c r="L325" s="35"/>
      <c r="M325" s="35"/>
      <c r="N325" s="35"/>
    </row>
    <row r="326" spans="2:14" x14ac:dyDescent="0.35">
      <c r="B326" s="35"/>
      <c r="C326" s="35"/>
      <c r="D326" s="35"/>
      <c r="E326" s="35"/>
      <c r="F326" s="35"/>
      <c r="G326" s="35"/>
      <c r="H326" s="35"/>
      <c r="I326" s="35"/>
      <c r="J326" s="35"/>
      <c r="K326" s="35"/>
      <c r="L326" s="35"/>
      <c r="M326" s="35"/>
      <c r="N326" s="35"/>
    </row>
    <row r="327" spans="2:14" x14ac:dyDescent="0.35">
      <c r="B327" s="35"/>
      <c r="C327" s="35"/>
      <c r="D327" s="35"/>
      <c r="E327" s="35"/>
      <c r="F327" s="35"/>
      <c r="G327" s="35"/>
      <c r="H327" s="35"/>
      <c r="I327" s="35"/>
      <c r="J327" s="35"/>
      <c r="K327" s="35"/>
      <c r="L327" s="35"/>
      <c r="M327" s="35"/>
      <c r="N327" s="35"/>
    </row>
    <row r="328" spans="2:14" x14ac:dyDescent="0.35">
      <c r="B328" s="35"/>
      <c r="C328" s="35"/>
      <c r="D328" s="35"/>
      <c r="E328" s="35"/>
      <c r="F328" s="35"/>
      <c r="G328" s="35"/>
      <c r="H328" s="35"/>
      <c r="I328" s="35"/>
      <c r="J328" s="35"/>
      <c r="K328" s="35"/>
      <c r="L328" s="35"/>
      <c r="M328" s="35"/>
      <c r="N328" s="35"/>
    </row>
    <row r="329" spans="2:14" x14ac:dyDescent="0.35">
      <c r="B329" s="35"/>
      <c r="C329" s="35"/>
      <c r="D329" s="35"/>
      <c r="E329" s="35"/>
      <c r="F329" s="35"/>
      <c r="G329" s="35"/>
      <c r="H329" s="35"/>
      <c r="I329" s="35"/>
      <c r="J329" s="35"/>
      <c r="K329" s="35"/>
      <c r="L329" s="35"/>
      <c r="M329" s="35"/>
      <c r="N329" s="35"/>
    </row>
    <row r="330" spans="2:14" x14ac:dyDescent="0.35">
      <c r="B330" s="35"/>
      <c r="C330" s="35"/>
      <c r="D330" s="35"/>
      <c r="E330" s="35"/>
      <c r="F330" s="35"/>
      <c r="G330" s="35"/>
      <c r="H330" s="35"/>
      <c r="I330" s="35"/>
      <c r="J330" s="35"/>
      <c r="K330" s="35"/>
      <c r="L330" s="35"/>
      <c r="M330" s="35"/>
      <c r="N330" s="35"/>
    </row>
    <row r="331" spans="2:14" x14ac:dyDescent="0.35">
      <c r="B331" s="35"/>
      <c r="C331" s="35"/>
      <c r="D331" s="35"/>
      <c r="E331" s="35"/>
      <c r="F331" s="35"/>
      <c r="G331" s="35"/>
      <c r="H331" s="35"/>
      <c r="I331" s="35"/>
      <c r="J331" s="35"/>
      <c r="K331" s="35"/>
      <c r="L331" s="35"/>
      <c r="M331" s="35"/>
      <c r="N331" s="35"/>
    </row>
    <row r="332" spans="2:14" x14ac:dyDescent="0.35">
      <c r="B332" s="35"/>
      <c r="C332" s="35"/>
      <c r="D332" s="35"/>
      <c r="E332" s="35"/>
      <c r="F332" s="35"/>
      <c r="G332" s="35"/>
      <c r="H332" s="35"/>
      <c r="I332" s="35"/>
      <c r="J332" s="35"/>
      <c r="K332" s="35"/>
      <c r="L332" s="35"/>
      <c r="M332" s="35"/>
      <c r="N332" s="35"/>
    </row>
    <row r="333" spans="2:14" x14ac:dyDescent="0.35">
      <c r="B333" s="35"/>
      <c r="C333" s="35"/>
      <c r="D333" s="35"/>
      <c r="E333" s="35"/>
      <c r="F333" s="35"/>
      <c r="G333" s="35"/>
      <c r="H333" s="35"/>
      <c r="I333" s="35"/>
      <c r="J333" s="35"/>
      <c r="K333" s="35"/>
      <c r="L333" s="35"/>
      <c r="M333" s="35"/>
      <c r="N333" s="35"/>
    </row>
    <row r="334" spans="2:14" x14ac:dyDescent="0.35">
      <c r="B334" s="35"/>
      <c r="C334" s="35"/>
      <c r="D334" s="35"/>
      <c r="E334" s="35"/>
      <c r="F334" s="35"/>
      <c r="G334" s="35"/>
      <c r="H334" s="35"/>
      <c r="I334" s="35"/>
      <c r="J334" s="35"/>
      <c r="K334" s="35"/>
      <c r="L334" s="35"/>
      <c r="M334" s="35"/>
      <c r="N334" s="35"/>
    </row>
    <row r="335" spans="2:14" x14ac:dyDescent="0.35">
      <c r="B335" s="35"/>
      <c r="C335" s="35"/>
      <c r="D335" s="35"/>
      <c r="E335" s="35"/>
      <c r="F335" s="35"/>
      <c r="G335" s="35"/>
      <c r="H335" s="35"/>
      <c r="I335" s="35"/>
      <c r="J335" s="35"/>
      <c r="K335" s="35"/>
      <c r="L335" s="35"/>
      <c r="M335" s="35"/>
      <c r="N335" s="35"/>
    </row>
    <row r="336" spans="2:14" x14ac:dyDescent="0.35">
      <c r="B336" s="35"/>
      <c r="C336" s="35"/>
      <c r="D336" s="35"/>
      <c r="E336" s="35"/>
      <c r="F336" s="35"/>
      <c r="G336" s="35"/>
      <c r="H336" s="35"/>
      <c r="I336" s="35"/>
      <c r="J336" s="35"/>
      <c r="K336" s="35"/>
      <c r="L336" s="35"/>
      <c r="M336" s="35"/>
      <c r="N336" s="35"/>
    </row>
    <row r="337" spans="2:14" x14ac:dyDescent="0.35">
      <c r="B337" s="35"/>
      <c r="C337" s="35"/>
      <c r="D337" s="35"/>
      <c r="E337" s="35"/>
      <c r="F337" s="35"/>
      <c r="G337" s="35"/>
      <c r="H337" s="35"/>
      <c r="I337" s="35"/>
      <c r="J337" s="35"/>
      <c r="K337" s="35"/>
      <c r="L337" s="35"/>
      <c r="M337" s="35"/>
      <c r="N337" s="35"/>
    </row>
    <row r="338" spans="2:14" x14ac:dyDescent="0.35">
      <c r="B338" s="35"/>
      <c r="C338" s="35"/>
      <c r="D338" s="35"/>
      <c r="E338" s="35"/>
      <c r="F338" s="35"/>
      <c r="G338" s="35"/>
      <c r="H338" s="35"/>
      <c r="I338" s="35"/>
      <c r="J338" s="35"/>
      <c r="K338" s="35"/>
      <c r="L338" s="35"/>
      <c r="M338" s="35"/>
      <c r="N338" s="35"/>
    </row>
    <row r="339" spans="2:14" x14ac:dyDescent="0.35">
      <c r="B339" s="35"/>
      <c r="C339" s="35"/>
      <c r="D339" s="35"/>
      <c r="E339" s="35"/>
      <c r="F339" s="35"/>
      <c r="G339" s="35"/>
      <c r="H339" s="35"/>
      <c r="I339" s="35"/>
      <c r="J339" s="35"/>
      <c r="K339" s="35"/>
      <c r="L339" s="35"/>
      <c r="M339" s="35"/>
      <c r="N339" s="35"/>
    </row>
    <row r="340" spans="2:14" x14ac:dyDescent="0.35">
      <c r="B340" s="35"/>
      <c r="C340" s="35"/>
      <c r="D340" s="35"/>
      <c r="E340" s="35"/>
      <c r="F340" s="35"/>
      <c r="G340" s="35"/>
      <c r="H340" s="35"/>
      <c r="I340" s="35"/>
      <c r="J340" s="35"/>
      <c r="K340" s="35"/>
      <c r="L340" s="35"/>
      <c r="M340" s="35"/>
      <c r="N340" s="35"/>
    </row>
    <row r="341" spans="2:14" x14ac:dyDescent="0.35">
      <c r="B341" s="35"/>
      <c r="C341" s="35"/>
      <c r="D341" s="35"/>
      <c r="E341" s="35"/>
      <c r="F341" s="35"/>
      <c r="G341" s="35"/>
      <c r="H341" s="35"/>
      <c r="I341" s="35"/>
      <c r="J341" s="35"/>
      <c r="K341" s="35"/>
      <c r="L341" s="35"/>
      <c r="M341" s="35"/>
      <c r="N341" s="35"/>
    </row>
    <row r="342" spans="2:14" x14ac:dyDescent="0.35">
      <c r="B342" s="35"/>
      <c r="C342" s="35"/>
      <c r="D342" s="35"/>
      <c r="E342" s="35"/>
      <c r="F342" s="35"/>
      <c r="G342" s="35"/>
      <c r="H342" s="35"/>
      <c r="I342" s="35"/>
      <c r="J342" s="35"/>
      <c r="K342" s="35"/>
      <c r="L342" s="35"/>
      <c r="M342" s="35"/>
      <c r="N342" s="35"/>
    </row>
    <row r="343" spans="2:14" x14ac:dyDescent="0.35">
      <c r="B343" s="35"/>
      <c r="C343" s="35"/>
      <c r="D343" s="35"/>
      <c r="E343" s="35"/>
      <c r="F343" s="35"/>
      <c r="G343" s="35"/>
      <c r="H343" s="35"/>
      <c r="I343" s="35"/>
      <c r="J343" s="35"/>
      <c r="K343" s="35"/>
      <c r="L343" s="35"/>
      <c r="M343" s="35"/>
      <c r="N343" s="35"/>
    </row>
    <row r="344" spans="2:14" x14ac:dyDescent="0.35">
      <c r="B344" s="35"/>
      <c r="C344" s="35"/>
      <c r="D344" s="35"/>
      <c r="E344" s="35"/>
      <c r="F344" s="35"/>
      <c r="G344" s="35"/>
      <c r="H344" s="35"/>
      <c r="I344" s="35"/>
      <c r="J344" s="35"/>
      <c r="K344" s="35"/>
      <c r="L344" s="35"/>
      <c r="M344" s="35"/>
      <c r="N344" s="35"/>
    </row>
    <row r="345" spans="2:14" x14ac:dyDescent="0.35">
      <c r="B345" s="35"/>
      <c r="C345" s="35"/>
      <c r="D345" s="35"/>
      <c r="E345" s="35"/>
      <c r="F345" s="35"/>
      <c r="G345" s="35"/>
      <c r="H345" s="35"/>
      <c r="I345" s="35"/>
      <c r="J345" s="35"/>
      <c r="K345" s="35"/>
      <c r="L345" s="35"/>
      <c r="M345" s="35"/>
      <c r="N345" s="35"/>
    </row>
    <row r="346" spans="2:14" x14ac:dyDescent="0.35">
      <c r="B346" s="35"/>
      <c r="C346" s="35"/>
      <c r="D346" s="35"/>
      <c r="E346" s="35"/>
      <c r="F346" s="35"/>
      <c r="G346" s="35"/>
      <c r="H346" s="35"/>
      <c r="I346" s="35"/>
      <c r="J346" s="35"/>
      <c r="K346" s="35"/>
      <c r="L346" s="35"/>
      <c r="M346" s="35"/>
      <c r="N346" s="35"/>
    </row>
    <row r="347" spans="2:14" x14ac:dyDescent="0.35">
      <c r="B347" s="35"/>
      <c r="C347" s="35"/>
      <c r="D347" s="35"/>
      <c r="E347" s="35"/>
      <c r="F347" s="35"/>
      <c r="G347" s="35"/>
      <c r="H347" s="35"/>
      <c r="I347" s="35"/>
      <c r="J347" s="35"/>
      <c r="K347" s="35"/>
      <c r="L347" s="35"/>
      <c r="M347" s="35"/>
      <c r="N347" s="35"/>
    </row>
    <row r="348" spans="2:14" x14ac:dyDescent="0.35">
      <c r="B348" s="35"/>
      <c r="C348" s="35"/>
      <c r="D348" s="35"/>
      <c r="E348" s="35"/>
      <c r="F348" s="35"/>
      <c r="G348" s="35"/>
      <c r="H348" s="35"/>
      <c r="I348" s="35"/>
      <c r="J348" s="35"/>
      <c r="K348" s="35"/>
      <c r="L348" s="35"/>
      <c r="M348" s="35"/>
      <c r="N348" s="35"/>
    </row>
    <row r="349" spans="2:14" x14ac:dyDescent="0.35">
      <c r="B349" s="35"/>
      <c r="C349" s="35"/>
      <c r="D349" s="35"/>
      <c r="E349" s="35"/>
      <c r="F349" s="35"/>
      <c r="G349" s="35"/>
      <c r="H349" s="35"/>
      <c r="I349" s="35"/>
      <c r="J349" s="35"/>
      <c r="K349" s="35"/>
      <c r="L349" s="35"/>
      <c r="M349" s="35"/>
      <c r="N349" s="35"/>
    </row>
    <row r="350" spans="2:14" x14ac:dyDescent="0.35">
      <c r="B350" s="35"/>
      <c r="C350" s="35"/>
      <c r="D350" s="35"/>
      <c r="E350" s="35"/>
      <c r="F350" s="35"/>
      <c r="G350" s="35"/>
      <c r="H350" s="35"/>
      <c r="I350" s="35"/>
      <c r="J350" s="35"/>
      <c r="K350" s="35"/>
      <c r="L350" s="35"/>
      <c r="M350" s="35"/>
      <c r="N350" s="35"/>
    </row>
    <row r="351" spans="2:14" x14ac:dyDescent="0.35">
      <c r="B351" s="35"/>
      <c r="C351" s="35"/>
      <c r="D351" s="35"/>
      <c r="E351" s="35"/>
      <c r="F351" s="35"/>
      <c r="G351" s="35"/>
      <c r="H351" s="35"/>
      <c r="I351" s="35"/>
      <c r="J351" s="35"/>
      <c r="K351" s="35"/>
      <c r="L351" s="35"/>
      <c r="M351" s="35"/>
      <c r="N351" s="35"/>
    </row>
    <row r="352" spans="2:14" x14ac:dyDescent="0.35">
      <c r="B352" s="35"/>
      <c r="C352" s="35"/>
      <c r="D352" s="35"/>
      <c r="E352" s="35"/>
      <c r="F352" s="35"/>
      <c r="G352" s="35"/>
      <c r="H352" s="35"/>
      <c r="I352" s="35"/>
      <c r="J352" s="35"/>
      <c r="K352" s="35"/>
      <c r="L352" s="35"/>
      <c r="M352" s="35"/>
      <c r="N352" s="35"/>
    </row>
    <row r="353" spans="2:14" x14ac:dyDescent="0.35">
      <c r="B353" s="35"/>
      <c r="C353" s="35"/>
      <c r="D353" s="35"/>
      <c r="E353" s="35"/>
      <c r="F353" s="35"/>
      <c r="G353" s="35"/>
      <c r="H353" s="35"/>
      <c r="I353" s="35"/>
      <c r="J353" s="35"/>
      <c r="K353" s="35"/>
      <c r="L353" s="35"/>
      <c r="M353" s="35"/>
      <c r="N353" s="35"/>
    </row>
    <row r="354" spans="2:14" x14ac:dyDescent="0.35">
      <c r="B354" s="35"/>
      <c r="C354" s="35"/>
      <c r="D354" s="35"/>
      <c r="E354" s="35"/>
      <c r="F354" s="35"/>
      <c r="G354" s="35"/>
      <c r="H354" s="35"/>
      <c r="I354" s="35"/>
      <c r="J354" s="35"/>
      <c r="K354" s="35"/>
      <c r="L354" s="35"/>
      <c r="M354" s="35"/>
      <c r="N354" s="35"/>
    </row>
    <row r="355" spans="2:14" x14ac:dyDescent="0.35">
      <c r="B355" s="35"/>
      <c r="C355" s="35"/>
      <c r="D355" s="35"/>
      <c r="E355" s="35"/>
      <c r="F355" s="35"/>
      <c r="G355" s="35"/>
      <c r="H355" s="35"/>
      <c r="I355" s="35"/>
      <c r="J355" s="35"/>
      <c r="K355" s="35"/>
      <c r="L355" s="35"/>
      <c r="M355" s="35"/>
      <c r="N355" s="35"/>
    </row>
    <row r="356" spans="2:14" x14ac:dyDescent="0.35">
      <c r="B356" s="35"/>
      <c r="C356" s="35"/>
      <c r="D356" s="35"/>
      <c r="E356" s="35"/>
      <c r="F356" s="35"/>
      <c r="G356" s="35"/>
      <c r="H356" s="35"/>
      <c r="I356" s="35"/>
      <c r="J356" s="35"/>
      <c r="K356" s="35"/>
      <c r="L356" s="35"/>
      <c r="M356" s="35"/>
      <c r="N356" s="35"/>
    </row>
    <row r="357" spans="2:14" x14ac:dyDescent="0.35">
      <c r="B357" s="35"/>
      <c r="C357" s="35"/>
      <c r="D357" s="35"/>
      <c r="E357" s="35"/>
      <c r="F357" s="35"/>
      <c r="G357" s="35"/>
      <c r="H357" s="35"/>
      <c r="I357" s="35"/>
      <c r="J357" s="35"/>
      <c r="K357" s="35"/>
      <c r="L357" s="35"/>
      <c r="M357" s="35"/>
      <c r="N357" s="35"/>
    </row>
    <row r="358" spans="2:14" x14ac:dyDescent="0.35">
      <c r="B358" s="35"/>
      <c r="C358" s="35"/>
      <c r="D358" s="35"/>
      <c r="E358" s="35"/>
      <c r="F358" s="35"/>
      <c r="G358" s="35"/>
      <c r="H358" s="35"/>
      <c r="I358" s="35"/>
      <c r="J358" s="35"/>
      <c r="K358" s="35"/>
      <c r="L358" s="35"/>
      <c r="M358" s="35"/>
      <c r="N358" s="35"/>
    </row>
    <row r="359" spans="2:14" x14ac:dyDescent="0.35">
      <c r="B359" s="35"/>
      <c r="C359" s="35"/>
      <c r="D359" s="35"/>
      <c r="E359" s="35"/>
      <c r="F359" s="35"/>
      <c r="G359" s="35"/>
      <c r="H359" s="35"/>
      <c r="I359" s="35"/>
      <c r="J359" s="35"/>
      <c r="K359" s="35"/>
      <c r="L359" s="35"/>
      <c r="M359" s="35"/>
      <c r="N359" s="35"/>
    </row>
    <row r="360" spans="2:14" x14ac:dyDescent="0.35">
      <c r="B360" s="35"/>
      <c r="C360" s="35"/>
      <c r="D360" s="35"/>
      <c r="E360" s="35"/>
      <c r="F360" s="35"/>
      <c r="G360" s="35"/>
      <c r="H360" s="35"/>
      <c r="I360" s="35"/>
      <c r="J360" s="35"/>
      <c r="K360" s="35"/>
      <c r="L360" s="35"/>
      <c r="M360" s="35"/>
      <c r="N360" s="35"/>
    </row>
    <row r="361" spans="2:14" x14ac:dyDescent="0.35">
      <c r="B361" s="35"/>
      <c r="C361" s="35"/>
      <c r="D361" s="35"/>
      <c r="E361" s="35"/>
      <c r="F361" s="35"/>
      <c r="G361" s="35"/>
      <c r="H361" s="35"/>
      <c r="I361" s="35"/>
      <c r="J361" s="35"/>
      <c r="K361" s="35"/>
      <c r="L361" s="35"/>
      <c r="M361" s="35"/>
      <c r="N361" s="35"/>
    </row>
    <row r="362" spans="2:14" x14ac:dyDescent="0.35">
      <c r="B362" s="35"/>
      <c r="C362" s="35"/>
      <c r="D362" s="35"/>
      <c r="E362" s="35"/>
      <c r="F362" s="35"/>
      <c r="G362" s="35"/>
      <c r="H362" s="35"/>
      <c r="I362" s="35"/>
      <c r="J362" s="35"/>
      <c r="K362" s="35"/>
      <c r="L362" s="35"/>
      <c r="M362" s="35"/>
      <c r="N362" s="35"/>
    </row>
    <row r="363" spans="2:14" x14ac:dyDescent="0.35">
      <c r="B363" s="35"/>
      <c r="C363" s="35"/>
      <c r="D363" s="35"/>
      <c r="E363" s="35"/>
      <c r="F363" s="35"/>
      <c r="G363" s="35"/>
      <c r="H363" s="35"/>
      <c r="I363" s="35"/>
      <c r="J363" s="35"/>
      <c r="K363" s="35"/>
      <c r="L363" s="35"/>
      <c r="M363" s="35"/>
      <c r="N363" s="35"/>
    </row>
    <row r="364" spans="2:14" x14ac:dyDescent="0.35">
      <c r="B364" s="35"/>
      <c r="C364" s="35"/>
      <c r="D364" s="35"/>
      <c r="E364" s="35"/>
      <c r="F364" s="35"/>
      <c r="G364" s="35"/>
      <c r="H364" s="35"/>
      <c r="I364" s="35"/>
      <c r="J364" s="35"/>
      <c r="K364" s="35"/>
      <c r="L364" s="35"/>
      <c r="M364" s="35"/>
      <c r="N364" s="35"/>
    </row>
    <row r="365" spans="2:14" x14ac:dyDescent="0.35">
      <c r="B365" s="35"/>
      <c r="C365" s="35"/>
      <c r="D365" s="35"/>
      <c r="E365" s="35"/>
      <c r="F365" s="35"/>
      <c r="G365" s="35"/>
      <c r="H365" s="35"/>
      <c r="I365" s="35"/>
      <c r="J365" s="35"/>
      <c r="K365" s="35"/>
      <c r="L365" s="35"/>
      <c r="M365" s="35"/>
      <c r="N365" s="35"/>
    </row>
  </sheetData>
  <sortState ref="A5:S58">
    <sortCondition ref="B5:B58"/>
  </sortState>
  <mergeCells count="7">
    <mergeCell ref="S1:S4"/>
    <mergeCell ref="C1:D1"/>
    <mergeCell ref="E1:F1"/>
    <mergeCell ref="C2:C4"/>
    <mergeCell ref="D2:D4"/>
    <mergeCell ref="E2:E4"/>
    <mergeCell ref="F2:F4"/>
  </mergeCells>
  <hyperlinks>
    <hyperlink ref="S26" r:id="rId1"/>
    <hyperlink ref="S30" r:id="rId2"/>
    <hyperlink ref="S35" r:id="rId3"/>
    <hyperlink ref="S39" r:id="rId4"/>
    <hyperlink ref="S51" r:id="rId5"/>
    <hyperlink ref="S52" r:id="rId6"/>
    <hyperlink ref="S5" r:id="rId7"/>
    <hyperlink ref="S6" r:id="rId8"/>
    <hyperlink ref="S9" r:id="rId9"/>
    <hyperlink ref="S8:S11" r:id="rId10" display="International prudential policy spillovers: a global perspective"/>
    <hyperlink ref="S32" r:id="rId11"/>
    <hyperlink ref="S36" r:id="rId12"/>
    <hyperlink ref="S40" r:id="rId13"/>
    <hyperlink ref="S41" r:id="rId14"/>
    <hyperlink ref="S47" r:id="rId15"/>
    <hyperlink ref="S28" r:id="rId16"/>
    <hyperlink ref="S27" r:id="rId17"/>
    <hyperlink ref="S29" r:id="rId18"/>
    <hyperlink ref="S31" r:id="rId19"/>
    <hyperlink ref="S18" r:id="rId20"/>
    <hyperlink ref="S19" r:id="rId21"/>
    <hyperlink ref="S33" r:id="rId22"/>
    <hyperlink ref="S14" r:id="rId23"/>
    <hyperlink ref="S15" r:id="rId24"/>
    <hyperlink ref="S48" r:id="rId25"/>
    <hyperlink ref="S47" r:id="rId26" display="International Banking and Cross-Border Effects of Regulation: Lessons from Korea - IBRN"/>
    <hyperlink ref="S7" r:id="rId27"/>
    <hyperlink ref="S8" r:id="rId28"/>
    <hyperlink ref="S34" r:id="rId29"/>
    <hyperlink ref="S42" r:id="rId30"/>
    <hyperlink ref="S43:S44" r:id="rId31" display="Macroprudential Policy Spillovers : A Quantitative Analysis"/>
  </hyperlinks>
  <pageMargins left="0.7" right="0.7" top="0.75" bottom="0.75" header="0.3" footer="0.3"/>
  <pageSetup paperSize="9" orientation="portrait" r:id="rId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70" zoomScaleNormal="70" workbookViewId="0">
      <selection activeCell="B51" sqref="B51"/>
    </sheetView>
  </sheetViews>
  <sheetFormatPr defaultColWidth="9.08984375" defaultRowHeight="14.5" x14ac:dyDescent="0.35"/>
  <cols>
    <col min="1" max="1" width="26.08984375" style="68" customWidth="1"/>
    <col min="2" max="2" width="231.08984375" style="66" customWidth="1"/>
    <col min="3" max="16384" width="9.08984375" style="8"/>
  </cols>
  <sheetData>
    <row r="1" spans="1:4" ht="15.75" thickBot="1" x14ac:dyDescent="0.3">
      <c r="A1" s="67" t="s">
        <v>1</v>
      </c>
      <c r="B1" s="96" t="s">
        <v>127</v>
      </c>
    </row>
    <row r="2" spans="1:4" ht="28.75" x14ac:dyDescent="0.3">
      <c r="A2" s="68" t="s">
        <v>175</v>
      </c>
      <c r="B2" s="66" t="s">
        <v>155</v>
      </c>
      <c r="C2" s="82"/>
      <c r="D2" s="3"/>
    </row>
    <row r="3" spans="1:4" ht="29" x14ac:dyDescent="0.35">
      <c r="A3" s="68" t="s">
        <v>156</v>
      </c>
      <c r="B3" s="77" t="s">
        <v>176</v>
      </c>
    </row>
    <row r="4" spans="1:4" ht="28.75" x14ac:dyDescent="0.3">
      <c r="A4" s="68" t="s">
        <v>147</v>
      </c>
      <c r="B4" s="66" t="s">
        <v>157</v>
      </c>
    </row>
    <row r="5" spans="1:4" ht="14.4" x14ac:dyDescent="0.3">
      <c r="A5" s="3" t="s">
        <v>32</v>
      </c>
      <c r="B5" s="77" t="s">
        <v>170</v>
      </c>
      <c r="C5" s="3"/>
    </row>
    <row r="6" spans="1:4" ht="14.4" x14ac:dyDescent="0.3">
      <c r="A6" s="45" t="s">
        <v>77</v>
      </c>
      <c r="B6" s="77" t="s">
        <v>160</v>
      </c>
    </row>
    <row r="7" spans="1:4" x14ac:dyDescent="0.35">
      <c r="A7" s="3" t="s">
        <v>52</v>
      </c>
      <c r="B7" s="77" t="s">
        <v>171</v>
      </c>
      <c r="C7" s="81"/>
    </row>
    <row r="8" spans="1:4" ht="14.4" x14ac:dyDescent="0.3">
      <c r="A8" s="68" t="s">
        <v>82</v>
      </c>
      <c r="B8" s="66" t="s">
        <v>154</v>
      </c>
    </row>
    <row r="9" spans="1:4" ht="14.4" x14ac:dyDescent="0.3">
      <c r="A9" s="3" t="s">
        <v>59</v>
      </c>
      <c r="B9" s="77" t="s">
        <v>172</v>
      </c>
      <c r="C9" s="3"/>
    </row>
    <row r="10" spans="1:4" ht="28.75" x14ac:dyDescent="0.3">
      <c r="A10" s="78" t="s">
        <v>61</v>
      </c>
      <c r="B10" s="77" t="s">
        <v>161</v>
      </c>
    </row>
    <row r="11" spans="1:4" ht="14.4" x14ac:dyDescent="0.3">
      <c r="A11" s="79" t="s">
        <v>83</v>
      </c>
      <c r="B11" s="66" t="s">
        <v>174</v>
      </c>
    </row>
    <row r="12" spans="1:4" ht="14.4" x14ac:dyDescent="0.3">
      <c r="A12" s="68" t="s">
        <v>151</v>
      </c>
      <c r="B12" s="66" t="s">
        <v>158</v>
      </c>
    </row>
    <row r="13" spans="1:4" ht="28.75" x14ac:dyDescent="0.3">
      <c r="A13" s="3" t="s">
        <v>58</v>
      </c>
      <c r="B13" s="77" t="s">
        <v>162</v>
      </c>
    </row>
    <row r="14" spans="1:4" ht="14.4" x14ac:dyDescent="0.3">
      <c r="A14" s="79" t="s">
        <v>63</v>
      </c>
      <c r="B14" s="66" t="s">
        <v>173</v>
      </c>
    </row>
    <row r="15" spans="1:4" ht="14.4" x14ac:dyDescent="0.3">
      <c r="A15" s="3" t="s">
        <v>60</v>
      </c>
      <c r="B15" s="77" t="s">
        <v>163</v>
      </c>
    </row>
    <row r="16" spans="1:4" ht="43.25" x14ac:dyDescent="0.3">
      <c r="A16" s="83" t="s">
        <v>87</v>
      </c>
      <c r="B16" s="77" t="s">
        <v>164</v>
      </c>
    </row>
    <row r="17" spans="1:2" ht="29" x14ac:dyDescent="0.35">
      <c r="A17" s="78" t="s">
        <v>31</v>
      </c>
      <c r="B17" s="77" t="s">
        <v>165</v>
      </c>
    </row>
    <row r="18" spans="1:2" ht="14.4" x14ac:dyDescent="0.3">
      <c r="A18" s="80" t="s">
        <v>93</v>
      </c>
      <c r="B18" s="77" t="s">
        <v>166</v>
      </c>
    </row>
    <row r="19" spans="1:2" ht="14.4" x14ac:dyDescent="0.3">
      <c r="A19" s="3" t="s">
        <v>88</v>
      </c>
      <c r="B19" s="77" t="s">
        <v>167</v>
      </c>
    </row>
    <row r="20" spans="1:2" ht="14.4" x14ac:dyDescent="0.3">
      <c r="A20" s="45" t="s">
        <v>62</v>
      </c>
      <c r="B20" s="77" t="s">
        <v>168</v>
      </c>
    </row>
    <row r="21" spans="1:2" ht="28.75" x14ac:dyDescent="0.3">
      <c r="A21" s="78" t="s">
        <v>89</v>
      </c>
      <c r="B21" s="77" t="s">
        <v>169</v>
      </c>
    </row>
  </sheetData>
  <sortState ref="A2:B20">
    <sortCondition ref="A2:A2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Output</vt:lpstr>
      <vt:lpstr>Calculation</vt:lpstr>
      <vt:lpstr>Input</vt:lpstr>
      <vt:lpstr>Detailed Comments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Empirical benchmark tool</dc:title>
  <dc:creator>European Central Bank</dc:creator>
  <cp:lastModifiedBy>Siitam, Urmas</cp:lastModifiedBy>
  <dcterms:created xsi:type="dcterms:W3CDTF">2018-09-17T08:19:51Z</dcterms:created>
  <dcterms:modified xsi:type="dcterms:W3CDTF">2020-04-27T11:17:06Z</dcterms:modified>
</cp:coreProperties>
</file>